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<sst xmlns="http://schemas.openxmlformats.org/spreadsheetml/2006/main" count="80" uniqueCount="32">
  <si>
    <t>codice</t>
  </si>
  <si>
    <t>R1</t>
  </si>
  <si>
    <t>R2</t>
  </si>
  <si>
    <t>Oss</t>
  </si>
  <si>
    <t>TEST TRIANGOLARE</t>
  </si>
  <si>
    <t>Exp (attesi)</t>
  </si>
  <si>
    <t>somma giudici</t>
  </si>
  <si>
    <t>O-E</t>
  </si>
  <si>
    <t>(O-E)^2</t>
  </si>
  <si>
    <t>(O-E)^2/E</t>
  </si>
  <si>
    <t>CHI2calc</t>
  </si>
  <si>
    <t>CHI2(0.05)</t>
  </si>
  <si>
    <t>CHI2(0.01)</t>
  </si>
  <si>
    <t>grissini</t>
  </si>
  <si>
    <t>risposta</t>
  </si>
  <si>
    <t>Exp</t>
  </si>
  <si>
    <t>RIF</t>
  </si>
  <si>
    <t>A</t>
  </si>
  <si>
    <t>diverso</t>
  </si>
  <si>
    <t>B</t>
  </si>
  <si>
    <t>TOTALE</t>
  </si>
  <si>
    <t>(o-e)^2 / e</t>
  </si>
  <si>
    <t>CHI2</t>
  </si>
  <si>
    <t>DUO-TRIO TEST</t>
  </si>
  <si>
    <t>Domanda 1</t>
  </si>
  <si>
    <t>I consumatori sono in grado di riconoscere il grissino di riferimento dopo 2 minuti?</t>
  </si>
  <si>
    <t>Domanda 2</t>
  </si>
  <si>
    <t>risposta 2 minuti</t>
  </si>
  <si>
    <t>I consumatori sono in grado di riconoscere il grissino di riferimento dopo 2 ore?</t>
  </si>
  <si>
    <t>risposta 2 ore</t>
  </si>
  <si>
    <t>Domanda 3</t>
  </si>
  <si>
    <t>E' significativa la differenza di riconoscimento dei consumatori dopo 2 ore rispetto ai 2 minuti?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</si>
</sst>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200" zoomScaleNormal="200" zoomScalePageLayoutView="0" workbookViewId="0" topLeftCell="A1">
      <selection activeCell="E1" sqref="E1:F16384"/>
    </sheetView>
  </sheetViews>
  <sheetFormatPr defaultColWidth="9.140625" defaultRowHeight="12.75"/>
  <cols>
    <col min="1" max="1" width="15.00390625" style="0" customWidth="1"/>
    <col min="2" max="4" width="12.7109375" style="0" customWidth="1"/>
    <col min="5" max="6" width="3.8515625" style="0" customWidth="1"/>
    <col min="7" max="7" width="20.28125" style="0" customWidth="1"/>
  </cols>
  <sheetData>
    <row r="1" spans="1:4" ht="12.75">
      <c r="A1" s="1" t="s">
        <v>0</v>
      </c>
      <c r="B1" s="1">
        <v>234</v>
      </c>
      <c r="C1" s="1">
        <v>445</v>
      </c>
      <c r="D1" s="1">
        <v>766</v>
      </c>
    </row>
    <row r="2" spans="2:4" ht="12.75">
      <c r="B2" s="2" t="s">
        <v>1</v>
      </c>
      <c r="C2" s="2" t="s">
        <v>1</v>
      </c>
      <c r="D2" s="2" t="s">
        <v>2</v>
      </c>
    </row>
    <row r="3" spans="1:7" ht="12.75">
      <c r="A3" s="3" t="s">
        <v>3</v>
      </c>
      <c r="B3" s="4">
        <f ca="1">45+INT(RAND()*6)</f>
        <v>50</v>
      </c>
      <c r="C3" s="4">
        <f ca="1">65+INT(RAND()*8)</f>
        <v>71</v>
      </c>
      <c r="D3" s="4">
        <f ca="1">45+INT(RAND()*20)</f>
        <v>50</v>
      </c>
      <c r="G3" t="s">
        <v>4</v>
      </c>
    </row>
    <row r="4" spans="1:4" ht="12.75">
      <c r="A4" s="5" t="s">
        <v>5</v>
      </c>
      <c r="B4">
        <f>$B$5/3</f>
        <v>57</v>
      </c>
      <c r="C4">
        <f>$B$5/3</f>
        <v>57</v>
      </c>
      <c r="D4">
        <f>$B$5/3</f>
        <v>57</v>
      </c>
    </row>
    <row r="5" spans="1:2" ht="12.75">
      <c r="A5" s="5" t="s">
        <v>6</v>
      </c>
      <c r="B5">
        <f>SUM(B3:D3)</f>
        <v>171</v>
      </c>
    </row>
    <row r="7" spans="1:4" ht="12.75">
      <c r="A7" t="s">
        <v>7</v>
      </c>
      <c r="B7">
        <f>B3-B4</f>
        <v>-7</v>
      </c>
      <c r="C7">
        <f>C3-C4</f>
        <v>14</v>
      </c>
      <c r="D7">
        <f>D3-D4</f>
        <v>-7</v>
      </c>
    </row>
    <row r="8" spans="1:4" ht="12.75">
      <c r="A8" t="s">
        <v>8</v>
      </c>
      <c r="B8">
        <f>(B3-B4)^2</f>
        <v>49</v>
      </c>
      <c r="C8">
        <f>(C3-C4)^2</f>
        <v>196</v>
      </c>
      <c r="D8">
        <f>(D3-D4)^2</f>
        <v>49</v>
      </c>
    </row>
    <row r="9" spans="1:4" ht="12.75">
      <c r="A9" t="s">
        <v>9</v>
      </c>
      <c r="B9">
        <f>(B3-B4)^2/B4</f>
        <v>0.8596491228070176</v>
      </c>
      <c r="C9">
        <f>(C3-C4)^2/C4</f>
        <v>3.43859649122807</v>
      </c>
      <c r="D9">
        <f>(D3-D4)^2/D4</f>
        <v>0.8596491228070176</v>
      </c>
    </row>
    <row r="11" spans="2:4" ht="12.75">
      <c r="B11" s="6" t="s">
        <v>10</v>
      </c>
      <c r="C11" s="6" t="s">
        <v>11</v>
      </c>
      <c r="D11" s="6" t="s">
        <v>12</v>
      </c>
    </row>
    <row r="12" spans="2:4" ht="12.75">
      <c r="B12">
        <f>SUM(B9:D9)</f>
        <v>5.157894736842104</v>
      </c>
      <c r="C12">
        <f>CHIINV(0.05,2)</f>
        <v>5.991464547107982</v>
      </c>
      <c r="D12">
        <f>CHIINV(0.01,2)</f>
        <v>9.210340371976182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0.28125" style="0" customWidth="1"/>
  </cols>
  <sheetData>
    <row r="1" spans="1:16" ht="12.75">
      <c r="A1" t="s">
        <v>13</v>
      </c>
      <c r="C1" t="s">
        <v>14</v>
      </c>
      <c r="D1" t="s">
        <v>15</v>
      </c>
      <c r="G1" t="s">
        <v>13</v>
      </c>
      <c r="I1" t="s">
        <v>14</v>
      </c>
      <c r="J1" t="s">
        <v>15</v>
      </c>
      <c r="M1" t="s">
        <v>13</v>
      </c>
      <c r="O1" t="s">
        <v>14</v>
      </c>
      <c r="P1" t="s">
        <v>15</v>
      </c>
    </row>
    <row r="2" spans="1:17" ht="12.75">
      <c r="A2" t="s">
        <v>16</v>
      </c>
      <c r="B2" t="s">
        <v>17</v>
      </c>
      <c r="C2">
        <v>78</v>
      </c>
      <c r="D2">
        <f>$C$5/2</f>
        <v>70</v>
      </c>
      <c r="E2">
        <f>C2/C5*100</f>
        <v>55.714285714285715</v>
      </c>
      <c r="G2" t="s">
        <v>16</v>
      </c>
      <c r="H2" t="s">
        <v>17</v>
      </c>
      <c r="I2">
        <f>C2*2</f>
        <v>156</v>
      </c>
      <c r="J2">
        <f>D2*2</f>
        <v>140</v>
      </c>
      <c r="K2">
        <f>I2/I5*100</f>
        <v>55.714285714285715</v>
      </c>
      <c r="M2" t="s">
        <v>16</v>
      </c>
      <c r="N2" t="s">
        <v>17</v>
      </c>
      <c r="O2">
        <f>I2*2</f>
        <v>312</v>
      </c>
      <c r="P2">
        <f>J2*2</f>
        <v>280</v>
      </c>
      <c r="Q2">
        <f>O2/O5*100</f>
        <v>55.714285714285715</v>
      </c>
    </row>
    <row r="3" spans="1:17" ht="12.75">
      <c r="A3" t="s">
        <v>18</v>
      </c>
      <c r="B3" t="s">
        <v>19</v>
      </c>
      <c r="C3">
        <v>62</v>
      </c>
      <c r="D3">
        <f>$C$5/2</f>
        <v>70</v>
      </c>
      <c r="E3">
        <f>C3/C5*100</f>
        <v>44.285714285714285</v>
      </c>
      <c r="G3" t="s">
        <v>18</v>
      </c>
      <c r="H3" t="s">
        <v>19</v>
      </c>
      <c r="I3">
        <f>C3*2</f>
        <v>124</v>
      </c>
      <c r="J3">
        <f>D3*2</f>
        <v>140</v>
      </c>
      <c r="K3">
        <f>I3/I5*100</f>
        <v>44.285714285714285</v>
      </c>
      <c r="M3" t="s">
        <v>18</v>
      </c>
      <c r="N3" t="s">
        <v>19</v>
      </c>
      <c r="O3">
        <f>I3*2</f>
        <v>248</v>
      </c>
      <c r="P3">
        <f>J3*2</f>
        <v>280</v>
      </c>
      <c r="Q3">
        <f>O3/O5*100</f>
        <v>44.285714285714285</v>
      </c>
    </row>
    <row r="5" spans="1:15" ht="12.75">
      <c r="A5" t="s">
        <v>20</v>
      </c>
      <c r="C5">
        <f>SUM(C2:C3)</f>
        <v>140</v>
      </c>
      <c r="G5" t="s">
        <v>20</v>
      </c>
      <c r="I5">
        <f>SUM(I2:I3)</f>
        <v>280</v>
      </c>
      <c r="M5" t="s">
        <v>20</v>
      </c>
      <c r="O5">
        <f>SUM(O2:O3)</f>
        <v>560</v>
      </c>
    </row>
    <row r="7" spans="1:15" ht="12.75">
      <c r="A7" t="s">
        <v>21</v>
      </c>
      <c r="B7">
        <f>(C2-D2)^2/D2</f>
        <v>0.9142857142857143</v>
      </c>
      <c r="C7" t="s">
        <v>17</v>
      </c>
      <c r="G7" t="s">
        <v>21</v>
      </c>
      <c r="H7">
        <f>(I2-J2)^2/J2</f>
        <v>1.8285714285714285</v>
      </c>
      <c r="I7" t="s">
        <v>17</v>
      </c>
      <c r="M7" t="s">
        <v>21</v>
      </c>
      <c r="N7">
        <f>(O2-P2)^2/P2</f>
        <v>3.657142857142857</v>
      </c>
      <c r="O7" t="s">
        <v>17</v>
      </c>
    </row>
    <row r="8" spans="1:15" ht="12.75">
      <c r="A8" t="s">
        <v>21</v>
      </c>
      <c r="B8">
        <f>(C3-D3)^2/D3</f>
        <v>0.9142857142857143</v>
      </c>
      <c r="C8" t="s">
        <v>19</v>
      </c>
      <c r="G8" t="s">
        <v>21</v>
      </c>
      <c r="H8">
        <f>(I3-J3)^2/J3</f>
        <v>1.8285714285714285</v>
      </c>
      <c r="I8" t="s">
        <v>19</v>
      </c>
      <c r="M8" t="s">
        <v>21</v>
      </c>
      <c r="N8">
        <f>(O3-P3)^2/P3</f>
        <v>3.657142857142857</v>
      </c>
      <c r="O8" t="s">
        <v>19</v>
      </c>
    </row>
    <row r="9" spans="2:16" ht="12.75">
      <c r="B9" s="6" t="s">
        <v>22</v>
      </c>
      <c r="C9" s="6" t="s">
        <v>11</v>
      </c>
      <c r="D9" s="6" t="s">
        <v>12</v>
      </c>
      <c r="H9" s="6" t="s">
        <v>22</v>
      </c>
      <c r="I9" s="6" t="s">
        <v>11</v>
      </c>
      <c r="J9" s="6" t="s">
        <v>12</v>
      </c>
      <c r="N9" s="6" t="s">
        <v>22</v>
      </c>
      <c r="O9" s="6" t="s">
        <v>11</v>
      </c>
      <c r="P9" s="6" t="s">
        <v>12</v>
      </c>
    </row>
    <row r="10" spans="2:16" ht="12.75">
      <c r="B10">
        <f>SUM(B7:B8)</f>
        <v>1.8285714285714285</v>
      </c>
      <c r="C10">
        <f>CHIINV(0.05,1)</f>
        <v>3.8414588206941236</v>
      </c>
      <c r="D10">
        <f>CHIINV(0.01,1)</f>
        <v>6.634896601021212</v>
      </c>
      <c r="H10">
        <f>SUM(H7:H8)</f>
        <v>3.657142857142857</v>
      </c>
      <c r="I10">
        <f>CHIINV(0.05,1)</f>
        <v>3.8414588206941236</v>
      </c>
      <c r="J10">
        <f>CHIINV(0.01,1)</f>
        <v>6.634896601021212</v>
      </c>
      <c r="N10">
        <f>SUM(N7:N8)</f>
        <v>7.314285714285714</v>
      </c>
      <c r="O10">
        <f>CHIINV(0.05,1)</f>
        <v>3.8414588206941236</v>
      </c>
      <c r="P10">
        <f>CHIINV(0.01,1)</f>
        <v>6.634896601021212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zoomScale="200" zoomScaleNormal="200" zoomScalePageLayoutView="0" workbookViewId="0" topLeftCell="A1">
      <selection activeCell="C9" sqref="C9"/>
    </sheetView>
  </sheetViews>
  <sheetFormatPr defaultColWidth="9.140625" defaultRowHeight="12.75"/>
  <cols>
    <col min="1" max="1" width="10.28125" style="7" customWidth="1"/>
    <col min="2" max="2" width="30.7109375" style="7" customWidth="1"/>
    <col min="3" max="4" width="16.57421875" style="7" customWidth="1"/>
    <col min="5" max="7" width="9.140625" style="7" customWidth="1"/>
    <col min="8" max="8" width="14.8515625" style="7" customWidth="1"/>
    <col min="9" max="16384" width="9.140625" style="7" customWidth="1"/>
  </cols>
  <sheetData>
    <row r="1" spans="2:6" ht="25.5">
      <c r="B1" s="8" t="s">
        <v>23</v>
      </c>
      <c r="C1" s="8"/>
      <c r="D1" s="8"/>
      <c r="F1" s="7" t="s">
        <v>24</v>
      </c>
    </row>
    <row r="2" spans="2:6" ht="25.5">
      <c r="B2" s="7" t="s">
        <v>13</v>
      </c>
      <c r="C2" s="7" t="s">
        <v>16</v>
      </c>
      <c r="D2" s="7" t="s">
        <v>18</v>
      </c>
      <c r="F2" s="7" t="s">
        <v>25</v>
      </c>
    </row>
    <row r="3" spans="3:6" ht="25.5">
      <c r="C3" s="7" t="s">
        <v>17</v>
      </c>
      <c r="D3" s="7" t="s">
        <v>19</v>
      </c>
      <c r="F3" s="7" t="s">
        <v>26</v>
      </c>
    </row>
    <row r="4" spans="2:6" ht="25.5">
      <c r="B4" s="7" t="s">
        <v>27</v>
      </c>
      <c r="C4" s="7">
        <v>940</v>
      </c>
      <c r="D4" s="7">
        <v>560</v>
      </c>
      <c r="F4" s="7" t="s">
        <v>28</v>
      </c>
    </row>
    <row r="5" spans="2:6" ht="25.5">
      <c r="B5" s="7" t="s">
        <v>29</v>
      </c>
      <c r="C5" s="7">
        <v>851</v>
      </c>
      <c r="D5" s="7">
        <v>762</v>
      </c>
      <c r="F5" s="7" t="s">
        <v>30</v>
      </c>
    </row>
    <row r="6" ht="25.5">
      <c r="F6" s="7" t="s">
        <v>31</v>
      </c>
    </row>
    <row r="7" spans="2:4" ht="25.5">
      <c r="B7" s="7" t="s">
        <v>13</v>
      </c>
      <c r="C7" s="7" t="s">
        <v>16</v>
      </c>
      <c r="D7" s="7" t="s">
        <v>18</v>
      </c>
    </row>
    <row r="8" spans="3:4" ht="25.5">
      <c r="C8" s="7" t="s">
        <v>17</v>
      </c>
      <c r="D8" s="7" t="s">
        <v>19</v>
      </c>
    </row>
    <row r="9" spans="2:4" ht="25.5">
      <c r="B9" s="7" t="s">
        <v>27</v>
      </c>
      <c r="C9" s="7">
        <f>C4/($C$4+$D$4)*100</f>
        <v>62.66666666666667</v>
      </c>
      <c r="D9" s="7">
        <f>D4/($C$4+$D$4)*100</f>
        <v>37.333333333333336</v>
      </c>
    </row>
    <row r="10" spans="2:4" ht="25.5">
      <c r="B10" s="7" t="s">
        <v>29</v>
      </c>
      <c r="C10" s="7">
        <f>C5/($C$5+$D$5)*100</f>
        <v>52.758834469931806</v>
      </c>
      <c r="D10" s="7">
        <f>D5/($C$5+$D$5)*100</f>
        <v>47.241165530068194</v>
      </c>
    </row>
  </sheetData>
  <sheetProtection selectLockedCells="1" selectUnlockedCells="1"/>
  <mergeCells count="1">
    <mergeCell ref="B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bona</cp:lastModifiedBy>
  <dcterms:modified xsi:type="dcterms:W3CDTF">2013-11-19T15:29:42Z</dcterms:modified>
  <cp:category/>
  <cp:version/>
  <cp:contentType/>
  <cp:contentStatus/>
</cp:coreProperties>
</file>