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Ingrasso N" sheetId="1" r:id="rId1"/>
    <sheet name="Ingrasso P" sheetId="2" r:id="rId2"/>
    <sheet name="scrofe N" sheetId="3" r:id="rId3"/>
    <sheet name="Scrofe P" sheetId="4" r:id="rId4"/>
  </sheets>
  <definedNames/>
  <calcPr fullCalcOnLoad="1"/>
</workbook>
</file>

<file path=xl/sharedStrings.xml><?xml version="1.0" encoding="utf-8"?>
<sst xmlns="http://schemas.openxmlformats.org/spreadsheetml/2006/main" count="356" uniqueCount="186">
  <si>
    <t>Descrizione</t>
  </si>
  <si>
    <t xml:space="preserve">Quantità </t>
  </si>
  <si>
    <t>Unità</t>
  </si>
  <si>
    <t>Note</t>
  </si>
  <si>
    <t>Tipologia di produzione       con lattonzoli</t>
  </si>
  <si>
    <t xml:space="preserve">                                              senza lattonzoli</t>
  </si>
  <si>
    <t>[x]</t>
  </si>
  <si>
    <t>[ ]</t>
  </si>
  <si>
    <t>unità/anno</t>
  </si>
  <si>
    <t>Numero di scrofe in produzione</t>
  </si>
  <si>
    <t>Numero di suinetti o lattonzoli venduti             (B)</t>
  </si>
  <si>
    <t>capi/anno</t>
  </si>
  <si>
    <t>t/anno</t>
  </si>
  <si>
    <t>scrofette scrofe, verretti, verri</t>
  </si>
  <si>
    <t xml:space="preserve">suinetti svezzati, lattonzoli </t>
  </si>
  <si>
    <t>Scrofe, verri</t>
  </si>
  <si>
    <t>SAU                                                                   (SAU)</t>
  </si>
  <si>
    <t>ha</t>
  </si>
  <si>
    <t>SAU per l’impiego dei reflui</t>
  </si>
  <si>
    <t>Al netto rimanenze</t>
  </si>
  <si>
    <t>kg/kg</t>
  </si>
  <si>
    <t>Analisi di cartellino</t>
  </si>
  <si>
    <t>Bilancio aziendale dell’azoto</t>
  </si>
  <si>
    <t>Variabile</t>
  </si>
  <si>
    <t>N Consumato                                                      (NC)</t>
  </si>
  <si>
    <t>kg/anno</t>
  </si>
  <si>
    <t>N ritenuto                                                            (NR)</t>
  </si>
  <si>
    <t>N escreto                                                             (Nex)</t>
  </si>
  <si>
    <t>(NC-NR)</t>
  </si>
  <si>
    <t>N volatilizzato                                                    (Nvol)</t>
  </si>
  <si>
    <t>Nex*kNvol</t>
  </si>
  <si>
    <t>Nex-Nvol</t>
  </si>
  <si>
    <t>Carico medio aziendale di N</t>
  </si>
  <si>
    <t>kg/anno/ha</t>
  </si>
  <si>
    <t>Nnetto/SAU</t>
  </si>
  <si>
    <t>kg/unità/anno</t>
  </si>
  <si>
    <t xml:space="preserve">Svezzati/unità scrofa/anno                                         </t>
  </si>
  <si>
    <t>capi/unità/anno</t>
  </si>
  <si>
    <t>B/U</t>
  </si>
  <si>
    <t>PV medio di vendita degli svezzati o dei lattonzoli</t>
  </si>
  <si>
    <t>kg/capo</t>
  </si>
  <si>
    <t xml:space="preserve">Indice di conversione lattonzoli                               </t>
  </si>
  <si>
    <t>kg / kg</t>
  </si>
  <si>
    <t xml:space="preserve">PG media dei mangimi per riproduttori                   </t>
  </si>
  <si>
    <t xml:space="preserve">PG media mangimi per suinetti                                </t>
  </si>
  <si>
    <t xml:space="preserve">N consumato /unità scrofa                                        </t>
  </si>
  <si>
    <t>kg/capo/anno</t>
  </si>
  <si>
    <t>NC/U</t>
  </si>
  <si>
    <t xml:space="preserve">N ritenuto/unità scrofa                                              </t>
  </si>
  <si>
    <t>NR/U</t>
  </si>
  <si>
    <t xml:space="preserve">N escreto/unità scrofa                                               </t>
  </si>
  <si>
    <t>Nex/U</t>
  </si>
  <si>
    <t xml:space="preserve">N volatilizzato/unità scrofa                                      </t>
  </si>
  <si>
    <t>Nvol/U</t>
  </si>
  <si>
    <t>Nnetto/U</t>
  </si>
  <si>
    <t>Codice aziendale</t>
  </si>
  <si>
    <t>Cicli/anno                                                       (cicli)</t>
  </si>
  <si>
    <t xml:space="preserve">Indice di conversione                                </t>
  </si>
  <si>
    <t xml:space="preserve">PG media dei mangimi,                            </t>
  </si>
  <si>
    <t xml:space="preserve">N consumato                                             </t>
  </si>
  <si>
    <t xml:space="preserve">N ritenuto                                                  </t>
  </si>
  <si>
    <t xml:space="preserve">N volatilizzato                                          </t>
  </si>
  <si>
    <t xml:space="preserve">N netto al campo                                                    </t>
  </si>
  <si>
    <t>GRIGLIA DI CALCOLO ALLEVAMENTI INGRASSO</t>
  </si>
  <si>
    <t>SAU, ha                                                         (SAU)</t>
  </si>
  <si>
    <t>Unità in produzione , capi                                  (U)</t>
  </si>
  <si>
    <t>N Consumato, kg                                              (NC)</t>
  </si>
  <si>
    <t>N ritenuto, kg                                                    (NR)</t>
  </si>
  <si>
    <t>N escreto, kg                                                 (Nex)</t>
  </si>
  <si>
    <t>N volatilizzato, kg                                           (Nvol)</t>
  </si>
  <si>
    <t>Carico medio aziendale di N, kg/ha</t>
  </si>
  <si>
    <t xml:space="preserve">Peso medio iniziale, kg/capo                                    </t>
  </si>
  <si>
    <t xml:space="preserve">Peso medio finale, kg/capo                                      </t>
  </si>
  <si>
    <t>(Capi iniziali+capi finali)/2</t>
  </si>
  <si>
    <t>(365/tempo di interchiusura)</t>
  </si>
  <si>
    <t>SAU disponibile per l’impiego agronomico dei reflui</t>
  </si>
  <si>
    <t>Costante</t>
  </si>
  <si>
    <t>Analisi chimica</t>
  </si>
  <si>
    <t>P Consumato                                                      (PC)</t>
  </si>
  <si>
    <t>P ritenuto                                                            (PR)</t>
  </si>
  <si>
    <t>Carico medio aziendale di P</t>
  </si>
  <si>
    <t>(PC-PR)</t>
  </si>
  <si>
    <t>Pnetto/SAU</t>
  </si>
  <si>
    <t>P escreto                                                             (Pex)</t>
  </si>
  <si>
    <t xml:space="preserve">P medio dei mangimi per riproduttori                   </t>
  </si>
  <si>
    <t xml:space="preserve">P medio mangimi per suinetti                                </t>
  </si>
  <si>
    <t xml:space="preserve">P consumato /unità scrofa                                        </t>
  </si>
  <si>
    <t xml:space="preserve">P ritenuto/unità scrofa                                              </t>
  </si>
  <si>
    <t xml:space="preserve">P escreto/unità scrofa                                               </t>
  </si>
  <si>
    <t>PC/U</t>
  </si>
  <si>
    <t>PR/U</t>
  </si>
  <si>
    <t>Pex/U</t>
  </si>
  <si>
    <t>P ritenuto, kg                                                    (NR)</t>
  </si>
  <si>
    <t>P escreto, kg                                                 (Nex)</t>
  </si>
  <si>
    <t>Carico medio aziendale di P, kg/ha</t>
  </si>
  <si>
    <t>costante</t>
  </si>
  <si>
    <t>capi/ha secondo la normativa olandese</t>
  </si>
  <si>
    <t>kg P per ettaro secondo la normativa olandese</t>
  </si>
  <si>
    <t>kg/ha</t>
  </si>
  <si>
    <t>capi/ha</t>
  </si>
  <si>
    <r>
      <t xml:space="preserve">Dati aziendali </t>
    </r>
    <r>
      <rPr>
        <b/>
        <vertAlign val="superscript"/>
        <sz val="12"/>
        <rFont val="Times New Roman"/>
        <family val="1"/>
      </rPr>
      <t>1</t>
    </r>
  </si>
  <si>
    <r>
      <t>Peso vivo acquistato, t                                   (PV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)</t>
    </r>
  </si>
  <si>
    <r>
      <t>Peso vivo venduto, t                                       (PV</t>
    </r>
    <r>
      <rPr>
        <vertAlign val="subscript"/>
        <sz val="12"/>
        <rFont val="Times New Roman"/>
        <family val="1"/>
      </rPr>
      <t>V</t>
    </r>
    <r>
      <rPr>
        <sz val="12"/>
        <rFont val="Times New Roman"/>
        <family val="1"/>
      </rPr>
      <t>)</t>
    </r>
  </si>
  <si>
    <r>
      <t>Consumo mangime per ciclo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t                      (CM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</t>
    </r>
    <r>
      <rPr>
        <vertAlign val="superscript"/>
        <sz val="12"/>
        <rFont val="Times New Roman"/>
        <family val="1"/>
      </rPr>
      <t>2</t>
    </r>
  </si>
  <si>
    <r>
      <t>Consumo mangime per ciclo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t                      (CM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 xml:space="preserve"> 2</t>
    </r>
  </si>
  <si>
    <r>
      <t>Consumo mangime per ciclo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, t                       (CM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 xml:space="preserve"> 2</t>
    </r>
  </si>
  <si>
    <r>
      <t>Consumo mangime per ciclo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, t                       (CM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 xml:space="preserve"> 2</t>
    </r>
  </si>
  <si>
    <r>
      <t>Consumo mangime per ciclo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, t                       (CM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) </t>
    </r>
    <r>
      <rPr>
        <vertAlign val="superscript"/>
        <sz val="12"/>
        <rFont val="Times New Roman"/>
        <family val="1"/>
      </rPr>
      <t>2</t>
    </r>
  </si>
  <si>
    <r>
      <t>P mangime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                                                P</t>
    </r>
    <r>
      <rPr>
        <vertAlign val="subscript"/>
        <sz val="12"/>
        <rFont val="Times New Roman"/>
        <family val="1"/>
      </rPr>
      <t xml:space="preserve">1     </t>
    </r>
    <r>
      <rPr>
        <vertAlign val="superscript"/>
        <sz val="12"/>
        <rFont val="Times New Roman"/>
        <family val="1"/>
      </rPr>
      <t>3</t>
    </r>
  </si>
  <si>
    <r>
      <t>P mangime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                                                 P</t>
    </r>
    <r>
      <rPr>
        <vertAlign val="subscript"/>
        <sz val="12"/>
        <rFont val="Times New Roman"/>
        <family val="1"/>
      </rPr>
      <t xml:space="preserve">2     </t>
    </r>
    <r>
      <rPr>
        <vertAlign val="superscript"/>
        <sz val="12"/>
        <rFont val="Times New Roman"/>
        <family val="1"/>
      </rPr>
      <t>3</t>
    </r>
  </si>
  <si>
    <r>
      <t>P mangime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                                                 P</t>
    </r>
    <r>
      <rPr>
        <vertAlign val="subscript"/>
        <sz val="12"/>
        <rFont val="Times New Roman"/>
        <family val="1"/>
      </rPr>
      <t xml:space="preserve">3     </t>
    </r>
    <r>
      <rPr>
        <vertAlign val="superscript"/>
        <sz val="12"/>
        <rFont val="Times New Roman"/>
        <family val="1"/>
      </rPr>
      <t>3</t>
    </r>
  </si>
  <si>
    <r>
      <t>P mangime</t>
    </r>
    <r>
      <rPr>
        <vertAlign val="subscript"/>
        <sz val="12"/>
        <rFont val="Times New Roman"/>
        <family val="1"/>
      </rPr>
      <t xml:space="preserve">4                                                                    </t>
    </r>
    <r>
      <rPr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 xml:space="preserve">4     </t>
    </r>
    <r>
      <rPr>
        <vertAlign val="superscript"/>
        <sz val="12"/>
        <rFont val="Times New Roman"/>
        <family val="1"/>
      </rPr>
      <t>3</t>
    </r>
  </si>
  <si>
    <r>
      <t>P mangime</t>
    </r>
    <r>
      <rPr>
        <vertAlign val="subscript"/>
        <sz val="12"/>
        <rFont val="Times New Roman"/>
        <family val="1"/>
      </rPr>
      <t xml:space="preserve">5                                                                    </t>
    </r>
    <r>
      <rPr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 xml:space="preserve">5     </t>
    </r>
    <r>
      <rPr>
        <vertAlign val="superscript"/>
        <sz val="12"/>
        <rFont val="Times New Roman"/>
        <family val="1"/>
      </rPr>
      <t>3</t>
    </r>
  </si>
  <si>
    <r>
      <t xml:space="preserve">Coeff. di contenuto di P corporeo 30 kg  (kPC) </t>
    </r>
    <r>
      <rPr>
        <vertAlign val="superscript"/>
        <sz val="12"/>
        <rFont val="Times New Roman"/>
        <family val="1"/>
      </rPr>
      <t>4</t>
    </r>
  </si>
  <si>
    <r>
      <t xml:space="preserve">Coeff. di contenuto di P corporeo 100-160kg  (kPC) </t>
    </r>
    <r>
      <rPr>
        <vertAlign val="superscript"/>
        <sz val="12"/>
        <rFont val="Times New Roman"/>
        <family val="1"/>
      </rPr>
      <t>4</t>
    </r>
  </si>
  <si>
    <r>
      <t>Σ(CM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*PGi)/6,25*cicli*1000</t>
    </r>
  </si>
  <si>
    <r>
      <t>(PV</t>
    </r>
    <r>
      <rPr>
        <vertAlign val="subscript"/>
        <sz val="12"/>
        <rFont val="Times New Roman"/>
        <family val="1"/>
      </rPr>
      <t>V</t>
    </r>
    <r>
      <rPr>
        <sz val="12"/>
        <rFont val="Times New Roman"/>
        <family val="1"/>
      </rPr>
      <t xml:space="preserve"> – PV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)*kNC*cicli*1000</t>
    </r>
  </si>
  <si>
    <r>
      <t xml:space="preserve">Risultati per unità produttiva/anno     </t>
    </r>
    <r>
      <rPr>
        <vertAlign val="superscript"/>
        <sz val="12"/>
        <rFont val="Times New Roman"/>
        <family val="1"/>
      </rPr>
      <t>6</t>
    </r>
  </si>
  <si>
    <r>
      <t>PV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/U*1000</t>
    </r>
  </si>
  <si>
    <r>
      <t>PV</t>
    </r>
    <r>
      <rPr>
        <vertAlign val="subscript"/>
        <sz val="12"/>
        <rFont val="Times New Roman"/>
        <family val="1"/>
      </rPr>
      <t>V</t>
    </r>
    <r>
      <rPr>
        <sz val="12"/>
        <rFont val="Times New Roman"/>
        <family val="1"/>
      </rPr>
      <t>/U*1000</t>
    </r>
  </si>
  <si>
    <r>
      <t>ΣCM</t>
    </r>
    <r>
      <rPr>
        <vertAlign val="subscript"/>
        <sz val="12"/>
        <rFont val="Times New Roman"/>
        <family val="1"/>
      </rPr>
      <t>1,2,3,4,5</t>
    </r>
    <r>
      <rPr>
        <sz val="12"/>
        <rFont val="Times New Roman"/>
        <family val="1"/>
      </rPr>
      <t>/(PV</t>
    </r>
    <r>
      <rPr>
        <vertAlign val="subscript"/>
        <sz val="12"/>
        <rFont val="Times New Roman"/>
        <family val="1"/>
      </rPr>
      <t>V</t>
    </r>
    <r>
      <rPr>
        <sz val="12"/>
        <rFont val="Times New Roman"/>
        <family val="1"/>
      </rPr>
      <t>-PV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)*1000</t>
    </r>
  </si>
  <si>
    <r>
      <t>Σ (CM</t>
    </r>
    <r>
      <rPr>
        <vertAlign val="subscript"/>
        <sz val="12"/>
        <rFont val="Times New Roman"/>
        <family val="1"/>
      </rPr>
      <t>1,2,3,4,5</t>
    </r>
    <r>
      <rPr>
        <sz val="12"/>
        <rFont val="Times New Roman"/>
        <family val="1"/>
      </rPr>
      <t>*PGi</t>
    </r>
    <r>
      <rPr>
        <vertAlign val="subscript"/>
        <sz val="12"/>
        <rFont val="Times New Roman"/>
        <family val="1"/>
      </rPr>
      <t>1,2,3,4,5</t>
    </r>
    <r>
      <rPr>
        <sz val="12"/>
        <rFont val="Times New Roman"/>
        <family val="1"/>
      </rPr>
      <t>)/ Σ CM</t>
    </r>
    <r>
      <rPr>
        <vertAlign val="subscript"/>
        <sz val="12"/>
        <rFont val="Times New Roman"/>
        <family val="1"/>
      </rPr>
      <t>1,2,3,4,5</t>
    </r>
  </si>
  <si>
    <r>
      <t xml:space="preserve">N escreto                                                                </t>
    </r>
    <r>
      <rPr>
        <vertAlign val="superscript"/>
        <sz val="12"/>
        <rFont val="Times New Roman"/>
        <family val="1"/>
      </rPr>
      <t>7</t>
    </r>
  </si>
  <si>
    <r>
      <t>PG mangime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                                                PG</t>
    </r>
    <r>
      <rPr>
        <vertAlign val="subscript"/>
        <sz val="12"/>
        <rFont val="Times New Roman"/>
        <family val="1"/>
      </rPr>
      <t xml:space="preserve">1     </t>
    </r>
    <r>
      <rPr>
        <vertAlign val="superscript"/>
        <sz val="12"/>
        <rFont val="Times New Roman"/>
        <family val="1"/>
      </rPr>
      <t>3</t>
    </r>
  </si>
  <si>
    <r>
      <t>PG mangime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                                                 PG</t>
    </r>
    <r>
      <rPr>
        <vertAlign val="subscript"/>
        <sz val="12"/>
        <rFont val="Times New Roman"/>
        <family val="1"/>
      </rPr>
      <t xml:space="preserve">2     </t>
    </r>
    <r>
      <rPr>
        <vertAlign val="superscript"/>
        <sz val="12"/>
        <rFont val="Times New Roman"/>
        <family val="1"/>
      </rPr>
      <t>3</t>
    </r>
  </si>
  <si>
    <r>
      <t>PG mangime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                                                 PG</t>
    </r>
    <r>
      <rPr>
        <vertAlign val="subscript"/>
        <sz val="12"/>
        <rFont val="Times New Roman"/>
        <family val="1"/>
      </rPr>
      <t xml:space="preserve">3     </t>
    </r>
    <r>
      <rPr>
        <vertAlign val="superscript"/>
        <sz val="12"/>
        <rFont val="Times New Roman"/>
        <family val="1"/>
      </rPr>
      <t>3</t>
    </r>
  </si>
  <si>
    <r>
      <t>PG mangime</t>
    </r>
    <r>
      <rPr>
        <vertAlign val="subscript"/>
        <sz val="12"/>
        <rFont val="Times New Roman"/>
        <family val="1"/>
      </rPr>
      <t xml:space="preserve">4                                                                    </t>
    </r>
    <r>
      <rPr>
        <sz val="12"/>
        <rFont val="Times New Roman"/>
        <family val="1"/>
      </rPr>
      <t>PG</t>
    </r>
    <r>
      <rPr>
        <vertAlign val="subscript"/>
        <sz val="12"/>
        <rFont val="Times New Roman"/>
        <family val="1"/>
      </rPr>
      <t xml:space="preserve">4     </t>
    </r>
    <r>
      <rPr>
        <vertAlign val="superscript"/>
        <sz val="12"/>
        <rFont val="Times New Roman"/>
        <family val="1"/>
      </rPr>
      <t>3</t>
    </r>
  </si>
  <si>
    <r>
      <t>PG mangime</t>
    </r>
    <r>
      <rPr>
        <vertAlign val="subscript"/>
        <sz val="12"/>
        <rFont val="Times New Roman"/>
        <family val="1"/>
      </rPr>
      <t xml:space="preserve">5                                                                    </t>
    </r>
    <r>
      <rPr>
        <sz val="12"/>
        <rFont val="Times New Roman"/>
        <family val="1"/>
      </rPr>
      <t>PG</t>
    </r>
    <r>
      <rPr>
        <vertAlign val="subscript"/>
        <sz val="12"/>
        <rFont val="Times New Roman"/>
        <family val="1"/>
      </rPr>
      <t xml:space="preserve">5     </t>
    </r>
    <r>
      <rPr>
        <vertAlign val="superscript"/>
        <sz val="12"/>
        <rFont val="Times New Roman"/>
        <family val="1"/>
      </rPr>
      <t>3</t>
    </r>
  </si>
  <si>
    <r>
      <t xml:space="preserve">Coefficiente di contenuto di N corporeo       (kNC) </t>
    </r>
    <r>
      <rPr>
        <vertAlign val="superscript"/>
        <sz val="12"/>
        <rFont val="Times New Roman"/>
        <family val="1"/>
      </rPr>
      <t>4</t>
    </r>
  </si>
  <si>
    <r>
      <t>Coefficiente di volatilizzazione                     (kNvol)</t>
    </r>
    <r>
      <rPr>
        <vertAlign val="superscript"/>
        <sz val="12"/>
        <rFont val="Times New Roman"/>
        <family val="1"/>
      </rPr>
      <t>5</t>
    </r>
  </si>
  <si>
    <r>
      <t>N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netto al campo, kg                                     (Nnetto)</t>
    </r>
  </si>
  <si>
    <r>
      <t>Dati aziendali</t>
    </r>
    <r>
      <rPr>
        <b/>
        <vertAlign val="superscript"/>
        <sz val="12"/>
        <rFont val="Times New Roman"/>
        <family val="1"/>
      </rPr>
      <t>1</t>
    </r>
  </si>
  <si>
    <r>
      <t>Unità di allevamento: scrofa in produzione       (U)</t>
    </r>
    <r>
      <rPr>
        <vertAlign val="superscript"/>
        <sz val="12"/>
        <rFont val="Times New Roman"/>
        <family val="1"/>
      </rPr>
      <t>2</t>
    </r>
  </si>
  <si>
    <r>
      <t>Peso vivo acquistato                                          (PV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)</t>
    </r>
  </si>
  <si>
    <r>
      <t>Peso vivo venduto svezzati e/o lattonzoli         (PV</t>
    </r>
    <r>
      <rPr>
        <vertAlign val="subscript"/>
        <sz val="12"/>
        <rFont val="Times New Roman"/>
        <family val="1"/>
      </rPr>
      <t>V1</t>
    </r>
    <r>
      <rPr>
        <sz val="12"/>
        <rFont val="Times New Roman"/>
        <family val="1"/>
      </rPr>
      <t>)</t>
    </r>
  </si>
  <si>
    <r>
      <t>Peso vivo venduto altre categorie                      (PV</t>
    </r>
    <r>
      <rPr>
        <vertAlign val="subscript"/>
        <sz val="12"/>
        <rFont val="Times New Roman"/>
        <family val="1"/>
      </rPr>
      <t>V2</t>
    </r>
    <r>
      <rPr>
        <sz val="12"/>
        <rFont val="Times New Roman"/>
        <family val="1"/>
      </rPr>
      <t>)</t>
    </r>
  </si>
  <si>
    <r>
      <t>Consumo mangimi da gestazione                          (CM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</t>
    </r>
    <r>
      <rPr>
        <vertAlign val="superscript"/>
        <sz val="12"/>
        <rFont val="Times New Roman"/>
        <family val="1"/>
      </rPr>
      <t>3</t>
    </r>
  </si>
  <si>
    <r>
      <t>Consumo mangimi da lattazione                            (CM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 </t>
    </r>
    <r>
      <rPr>
        <vertAlign val="superscript"/>
        <sz val="12"/>
        <rFont val="Times New Roman"/>
        <family val="1"/>
      </rPr>
      <t>3</t>
    </r>
  </si>
  <si>
    <r>
      <t>Consumo altri mangimi                                          (CM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) </t>
    </r>
    <r>
      <rPr>
        <vertAlign val="superscript"/>
        <sz val="12"/>
        <rFont val="Times New Roman"/>
        <family val="1"/>
      </rPr>
      <t>3</t>
    </r>
  </si>
  <si>
    <r>
      <t>Consumo mangimi per suinetti e lattonzoli            (CM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) </t>
    </r>
    <r>
      <rPr>
        <vertAlign val="superscript"/>
        <sz val="12"/>
        <rFont val="Times New Roman"/>
        <family val="1"/>
      </rPr>
      <t>3</t>
    </r>
  </si>
  <si>
    <r>
      <t>P mangimi CM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                                                P</t>
    </r>
    <r>
      <rPr>
        <vertAlign val="subscript"/>
        <sz val="12"/>
        <rFont val="Times New Roman"/>
        <family val="1"/>
      </rPr>
      <t xml:space="preserve">1     </t>
    </r>
    <r>
      <rPr>
        <vertAlign val="superscript"/>
        <sz val="12"/>
        <rFont val="Times New Roman"/>
        <family val="1"/>
      </rPr>
      <t>4</t>
    </r>
  </si>
  <si>
    <r>
      <t>P mangimi CM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                                                 P</t>
    </r>
    <r>
      <rPr>
        <vertAlign val="subscript"/>
        <sz val="12"/>
        <rFont val="Times New Roman"/>
        <family val="1"/>
      </rPr>
      <t xml:space="preserve">2     </t>
    </r>
    <r>
      <rPr>
        <vertAlign val="superscript"/>
        <sz val="12"/>
        <rFont val="Times New Roman"/>
        <family val="1"/>
      </rPr>
      <t>4</t>
    </r>
  </si>
  <si>
    <r>
      <t>P mangimi CM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                                                 P</t>
    </r>
    <r>
      <rPr>
        <vertAlign val="subscript"/>
        <sz val="12"/>
        <rFont val="Times New Roman"/>
        <family val="1"/>
      </rPr>
      <t xml:space="preserve">3     </t>
    </r>
    <r>
      <rPr>
        <vertAlign val="superscript"/>
        <sz val="12"/>
        <rFont val="Times New Roman"/>
        <family val="1"/>
      </rPr>
      <t>4</t>
    </r>
  </si>
  <si>
    <r>
      <t>P mangimi CM</t>
    </r>
    <r>
      <rPr>
        <vertAlign val="subscript"/>
        <sz val="12"/>
        <rFont val="Times New Roman"/>
        <family val="1"/>
      </rPr>
      <t xml:space="preserve">4                                                                   </t>
    </r>
    <r>
      <rPr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 xml:space="preserve">4     </t>
    </r>
    <r>
      <rPr>
        <vertAlign val="superscript"/>
        <sz val="12"/>
        <rFont val="Times New Roman"/>
        <family val="1"/>
      </rPr>
      <t>4</t>
    </r>
  </si>
  <si>
    <r>
      <t>Contenuto medio di P corporeo scrofe               (kPC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) </t>
    </r>
    <r>
      <rPr>
        <vertAlign val="superscript"/>
        <sz val="12"/>
        <rFont val="Times New Roman"/>
        <family val="1"/>
      </rPr>
      <t>5</t>
    </r>
  </si>
  <si>
    <r>
      <t>Contenuto medio di P corporeo lattonzoli         (kPC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) </t>
    </r>
    <r>
      <rPr>
        <vertAlign val="superscript"/>
        <sz val="12"/>
        <rFont val="Times New Roman"/>
        <family val="1"/>
      </rPr>
      <t>5</t>
    </r>
  </si>
  <si>
    <r>
      <t>Σ(CM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*Pi)*1000</t>
    </r>
  </si>
  <si>
    <r>
      <t>(PV</t>
    </r>
    <r>
      <rPr>
        <vertAlign val="subscript"/>
        <sz val="12"/>
        <rFont val="Times New Roman"/>
        <family val="1"/>
      </rPr>
      <t>V1</t>
    </r>
    <r>
      <rPr>
        <sz val="12"/>
        <rFont val="Times New Roman"/>
        <family val="1"/>
      </rPr>
      <t>*kPCl+(PV</t>
    </r>
    <r>
      <rPr>
        <vertAlign val="subscript"/>
        <sz val="12"/>
        <rFont val="Times New Roman"/>
        <family val="1"/>
      </rPr>
      <t>V2</t>
    </r>
    <r>
      <rPr>
        <sz val="12"/>
        <rFont val="Times New Roman"/>
        <family val="1"/>
      </rPr>
      <t>-PV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)*kPCs)*1000</t>
    </r>
  </si>
  <si>
    <r>
      <t xml:space="preserve">Indici di confronto per unità produttiva/anno     </t>
    </r>
    <r>
      <rPr>
        <vertAlign val="superscript"/>
        <sz val="12"/>
        <rFont val="Times New Roman"/>
        <family val="1"/>
      </rPr>
      <t>7</t>
    </r>
  </si>
  <si>
    <r>
      <t>Consumo di mangimi CM</t>
    </r>
    <r>
      <rPr>
        <vertAlign val="subscript"/>
        <sz val="12"/>
        <rFont val="Times New Roman"/>
        <family val="1"/>
      </rPr>
      <t>1,2,3</t>
    </r>
    <r>
      <rPr>
        <sz val="12"/>
        <rFont val="Times New Roman"/>
        <family val="1"/>
      </rPr>
      <t xml:space="preserve"> /unità scrofa</t>
    </r>
  </si>
  <si>
    <r>
      <t>(CM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+CM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+CM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)/U*1000</t>
    </r>
  </si>
  <si>
    <r>
      <t>Consumo di mangimi CM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/unità scrofa    </t>
    </r>
  </si>
  <si>
    <r>
      <t>CM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/U*1000</t>
    </r>
  </si>
  <si>
    <r>
      <t>PV</t>
    </r>
    <r>
      <rPr>
        <vertAlign val="subscript"/>
        <sz val="12"/>
        <rFont val="Times New Roman"/>
        <family val="1"/>
      </rPr>
      <t>V1</t>
    </r>
    <r>
      <rPr>
        <sz val="12"/>
        <rFont val="Times New Roman"/>
        <family val="1"/>
      </rPr>
      <t>/B*1000</t>
    </r>
  </si>
  <si>
    <r>
      <t>CM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/(PV</t>
    </r>
    <r>
      <rPr>
        <vertAlign val="subscript"/>
        <sz val="12"/>
        <rFont val="Times New Roman"/>
        <family val="1"/>
      </rPr>
      <t>V1</t>
    </r>
    <r>
      <rPr>
        <sz val="12"/>
        <rFont val="Times New Roman"/>
        <family val="1"/>
      </rPr>
      <t>-B*6,0)*1000</t>
    </r>
  </si>
  <si>
    <r>
      <t>Σ CM</t>
    </r>
    <r>
      <rPr>
        <vertAlign val="subscript"/>
        <sz val="12"/>
        <rFont val="Times New Roman"/>
        <family val="1"/>
      </rPr>
      <t>1,2,3</t>
    </r>
    <r>
      <rPr>
        <sz val="12"/>
        <rFont val="Times New Roman"/>
        <family val="1"/>
      </rPr>
      <t>*Pi</t>
    </r>
    <r>
      <rPr>
        <vertAlign val="subscript"/>
        <sz val="12"/>
        <rFont val="Times New Roman"/>
        <family val="1"/>
      </rPr>
      <t>1,2,3</t>
    </r>
    <r>
      <rPr>
        <sz val="12"/>
        <rFont val="Times New Roman"/>
        <family val="1"/>
      </rPr>
      <t>/ Σ CM</t>
    </r>
    <r>
      <rPr>
        <vertAlign val="subscript"/>
        <sz val="12"/>
        <rFont val="Times New Roman"/>
        <family val="1"/>
      </rPr>
      <t>1,2,3</t>
    </r>
  </si>
  <si>
    <r>
      <t>CM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*P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/CM</t>
    </r>
    <r>
      <rPr>
        <vertAlign val="subscript"/>
        <sz val="12"/>
        <rFont val="Times New Roman"/>
        <family val="1"/>
      </rPr>
      <t>4</t>
    </r>
  </si>
  <si>
    <t>Bilancio aziendale del fosforo</t>
  </si>
  <si>
    <r>
      <t>PG mangimi CM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                                                PG</t>
    </r>
    <r>
      <rPr>
        <vertAlign val="subscript"/>
        <sz val="12"/>
        <rFont val="Times New Roman"/>
        <family val="1"/>
      </rPr>
      <t xml:space="preserve">1     </t>
    </r>
    <r>
      <rPr>
        <vertAlign val="superscript"/>
        <sz val="12"/>
        <rFont val="Times New Roman"/>
        <family val="1"/>
      </rPr>
      <t>4</t>
    </r>
  </si>
  <si>
    <r>
      <t>PG mangimi CM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                                                 PG</t>
    </r>
    <r>
      <rPr>
        <vertAlign val="subscript"/>
        <sz val="12"/>
        <rFont val="Times New Roman"/>
        <family val="1"/>
      </rPr>
      <t xml:space="preserve">2     </t>
    </r>
    <r>
      <rPr>
        <vertAlign val="superscript"/>
        <sz val="12"/>
        <rFont val="Times New Roman"/>
        <family val="1"/>
      </rPr>
      <t>4</t>
    </r>
  </si>
  <si>
    <r>
      <t>PG mangimi CM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                                                 PG</t>
    </r>
    <r>
      <rPr>
        <vertAlign val="subscript"/>
        <sz val="12"/>
        <rFont val="Times New Roman"/>
        <family val="1"/>
      </rPr>
      <t xml:space="preserve">3     </t>
    </r>
    <r>
      <rPr>
        <vertAlign val="superscript"/>
        <sz val="12"/>
        <rFont val="Times New Roman"/>
        <family val="1"/>
      </rPr>
      <t>4</t>
    </r>
  </si>
  <si>
    <r>
      <t>PG mangimi CM</t>
    </r>
    <r>
      <rPr>
        <vertAlign val="subscript"/>
        <sz val="12"/>
        <rFont val="Times New Roman"/>
        <family val="1"/>
      </rPr>
      <t xml:space="preserve">4                                                                   </t>
    </r>
    <r>
      <rPr>
        <sz val="12"/>
        <rFont val="Times New Roman"/>
        <family val="1"/>
      </rPr>
      <t>PG</t>
    </r>
    <r>
      <rPr>
        <vertAlign val="subscript"/>
        <sz val="12"/>
        <rFont val="Times New Roman"/>
        <family val="1"/>
      </rPr>
      <t xml:space="preserve">4     </t>
    </r>
    <r>
      <rPr>
        <vertAlign val="superscript"/>
        <sz val="12"/>
        <rFont val="Times New Roman"/>
        <family val="1"/>
      </rPr>
      <t>4</t>
    </r>
  </si>
  <si>
    <r>
      <t>Contenuto medio di N corporeo                         (kNC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) </t>
    </r>
    <r>
      <rPr>
        <vertAlign val="superscript"/>
        <sz val="12"/>
        <rFont val="Times New Roman"/>
        <family val="1"/>
      </rPr>
      <t>5</t>
    </r>
  </si>
  <si>
    <r>
      <t xml:space="preserve">Coefficiente di volatilizzazione                         (kNvol) </t>
    </r>
    <r>
      <rPr>
        <vertAlign val="superscript"/>
        <sz val="12"/>
        <rFont val="Times New Roman"/>
        <family val="1"/>
      </rPr>
      <t>6</t>
    </r>
  </si>
  <si>
    <r>
      <t>Σ(CM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*PGi)/6,25*1000</t>
    </r>
  </si>
  <si>
    <r>
      <t>(PV</t>
    </r>
    <r>
      <rPr>
        <vertAlign val="subscript"/>
        <sz val="12"/>
        <rFont val="Times New Roman"/>
        <family val="1"/>
      </rPr>
      <t>V1</t>
    </r>
    <r>
      <rPr>
        <sz val="12"/>
        <rFont val="Times New Roman"/>
        <family val="1"/>
      </rPr>
      <t>+PV</t>
    </r>
    <r>
      <rPr>
        <vertAlign val="subscript"/>
        <sz val="12"/>
        <rFont val="Times New Roman"/>
        <family val="1"/>
      </rPr>
      <t>V2</t>
    </r>
    <r>
      <rPr>
        <sz val="12"/>
        <rFont val="Times New Roman"/>
        <family val="1"/>
      </rPr>
      <t>-PV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)*kNCs*1000</t>
    </r>
  </si>
  <si>
    <r>
      <t>N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netto al campo                                               (Nnetto)</t>
    </r>
  </si>
  <si>
    <r>
      <t>Σ CM</t>
    </r>
    <r>
      <rPr>
        <vertAlign val="subscript"/>
        <sz val="12"/>
        <rFont val="Times New Roman"/>
        <family val="1"/>
      </rPr>
      <t>1,2,3</t>
    </r>
    <r>
      <rPr>
        <sz val="12"/>
        <rFont val="Times New Roman"/>
        <family val="1"/>
      </rPr>
      <t>*PGi</t>
    </r>
    <r>
      <rPr>
        <vertAlign val="subscript"/>
        <sz val="12"/>
        <rFont val="Times New Roman"/>
        <family val="1"/>
      </rPr>
      <t>1,2,3</t>
    </r>
    <r>
      <rPr>
        <sz val="12"/>
        <rFont val="Times New Roman"/>
        <family val="1"/>
      </rPr>
      <t>/ Σ CM</t>
    </r>
    <r>
      <rPr>
        <vertAlign val="subscript"/>
        <sz val="12"/>
        <rFont val="Times New Roman"/>
        <family val="1"/>
      </rPr>
      <t>1,2,3</t>
    </r>
  </si>
  <si>
    <r>
      <t>CM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*PG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/CM</t>
    </r>
    <r>
      <rPr>
        <vertAlign val="subscript"/>
        <sz val="12"/>
        <rFont val="Times New Roman"/>
        <family val="1"/>
      </rPr>
      <t>4</t>
    </r>
  </si>
  <si>
    <r>
      <t xml:space="preserve">N netto al campo/unità scrofa                                   </t>
    </r>
    <r>
      <rPr>
        <b/>
        <vertAlign val="superscript"/>
        <sz val="12"/>
        <rFont val="Times New Roman"/>
        <family val="1"/>
      </rPr>
      <t xml:space="preserve"> </t>
    </r>
  </si>
  <si>
    <t>capi per ha secondo DM in emanaz.</t>
  </si>
  <si>
    <t>kg P/ha</t>
  </si>
  <si>
    <t>P per ettaro</t>
  </si>
  <si>
    <t xml:space="preserve">P consumato                                             </t>
  </si>
  <si>
    <t xml:space="preserve">P ritenuto                                                  </t>
  </si>
  <si>
    <r>
      <t xml:space="preserve">P escreto                                                                </t>
    </r>
    <r>
      <rPr>
        <vertAlign val="superscript"/>
        <sz val="12"/>
        <rFont val="Times New Roman"/>
        <family val="1"/>
      </rPr>
      <t>7</t>
    </r>
  </si>
  <si>
    <t xml:space="preserve">P medio dei mangimi,                            </t>
  </si>
  <si>
    <t>P consumato, kg                                              (NC)</t>
  </si>
  <si>
    <t>capi per ha zone vulnerabili (170kg ha)</t>
  </si>
  <si>
    <t>Pinco</t>
  </si>
  <si>
    <t>Pallo</t>
  </si>
  <si>
    <t>Riccio</t>
  </si>
  <si>
    <t xml:space="preserve">rapporto siero mangime </t>
  </si>
  <si>
    <t>6/1,</t>
  </si>
  <si>
    <t>PG siero, %ss</t>
  </si>
  <si>
    <t>SS siero, %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</si>
</sst>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0.00000000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0.0%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77" fontId="4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Alignment="1">
      <alignment/>
    </xf>
    <xf numFmtId="0" fontId="6" fillId="0" borderId="1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/>
    </xf>
    <xf numFmtId="0" fontId="5" fillId="34" borderId="14" xfId="0" applyFont="1" applyFill="1" applyBorder="1" applyAlignment="1">
      <alignment wrapText="1"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33" borderId="12" xfId="0" applyFont="1" applyFill="1" applyBorder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1" fontId="7" fillId="0" borderId="0" xfId="45" applyNumberFormat="1" applyFont="1" applyFill="1" applyAlignment="1">
      <alignment horizontal="center"/>
    </xf>
    <xf numFmtId="1" fontId="7" fillId="0" borderId="0" xfId="45" applyNumberFormat="1" applyFont="1" applyAlignment="1">
      <alignment horizontal="center"/>
    </xf>
    <xf numFmtId="0" fontId="4" fillId="33" borderId="12" xfId="0" applyFont="1" applyFill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wrapText="1"/>
    </xf>
    <xf numFmtId="177" fontId="7" fillId="0" borderId="0" xfId="45" applyNumberFormat="1" applyFont="1" applyFill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78" fontId="7" fillId="0" borderId="0" xfId="45" applyNumberFormat="1" applyFont="1" applyFill="1" applyAlignment="1">
      <alignment horizontal="center"/>
    </xf>
    <xf numFmtId="178" fontId="7" fillId="0" borderId="0" xfId="45" applyNumberFormat="1" applyFont="1" applyAlignment="1">
      <alignment horizontal="center"/>
    </xf>
    <xf numFmtId="2" fontId="4" fillId="0" borderId="17" xfId="0" applyNumberFormat="1" applyFont="1" applyBorder="1" applyAlignment="1">
      <alignment horizontal="center" wrapText="1"/>
    </xf>
    <xf numFmtId="178" fontId="7" fillId="0" borderId="0" xfId="0" applyNumberFormat="1" applyFont="1" applyFill="1" applyAlignment="1">
      <alignment horizontal="center"/>
    </xf>
    <xf numFmtId="178" fontId="7" fillId="0" borderId="0" xfId="0" applyNumberFormat="1" applyFont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177" fontId="7" fillId="0" borderId="0" xfId="45" applyNumberFormat="1" applyFont="1" applyAlignment="1">
      <alignment horizontal="center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35" borderId="17" xfId="0" applyFont="1" applyFill="1" applyBorder="1" applyAlignment="1">
      <alignment horizontal="center" wrapText="1"/>
    </xf>
    <xf numFmtId="177" fontId="7" fillId="0" borderId="0" xfId="0" applyNumberFormat="1" applyFont="1" applyFill="1" applyAlignment="1">
      <alignment horizontal="center"/>
    </xf>
    <xf numFmtId="177" fontId="7" fillId="35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0" borderId="0" xfId="45" applyNumberFormat="1" applyFont="1" applyFill="1" applyAlignment="1">
      <alignment horizontal="center"/>
    </xf>
    <xf numFmtId="2" fontId="7" fillId="0" borderId="0" xfId="45" applyNumberFormat="1" applyFont="1" applyAlignment="1">
      <alignment horizontal="center"/>
    </xf>
    <xf numFmtId="2" fontId="7" fillId="35" borderId="0" xfId="0" applyNumberFormat="1" applyFont="1" applyFill="1" applyAlignment="1">
      <alignment horizontal="center"/>
    </xf>
    <xf numFmtId="1" fontId="4" fillId="35" borderId="17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1" fontId="4" fillId="35" borderId="0" xfId="0" applyNumberFormat="1" applyFont="1" applyFill="1" applyBorder="1" applyAlignment="1">
      <alignment horizontal="center" wrapText="1"/>
    </xf>
    <xf numFmtId="178" fontId="4" fillId="35" borderId="17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 horizontal="center" wrapText="1"/>
    </xf>
    <xf numFmtId="178" fontId="4" fillId="35" borderId="0" xfId="0" applyNumberFormat="1" applyFont="1" applyFill="1" applyBorder="1" applyAlignment="1">
      <alignment horizontal="center" wrapText="1"/>
    </xf>
    <xf numFmtId="177" fontId="4" fillId="35" borderId="17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4" fillId="35" borderId="0" xfId="0" applyNumberFormat="1" applyFont="1" applyFill="1" applyBorder="1" applyAlignment="1">
      <alignment horizontal="center" wrapText="1"/>
    </xf>
    <xf numFmtId="176" fontId="4" fillId="35" borderId="17" xfId="0" applyNumberFormat="1" applyFont="1" applyFill="1" applyBorder="1" applyAlignment="1">
      <alignment horizontal="center" wrapText="1"/>
    </xf>
    <xf numFmtId="2" fontId="4" fillId="35" borderId="17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35" borderId="0" xfId="0" applyNumberFormat="1" applyFont="1" applyFill="1" applyBorder="1" applyAlignment="1">
      <alignment horizontal="center" wrapText="1"/>
    </xf>
    <xf numFmtId="0" fontId="7" fillId="0" borderId="17" xfId="0" applyFont="1" applyBorder="1" applyAlignment="1">
      <alignment/>
    </xf>
    <xf numFmtId="2" fontId="4" fillId="35" borderId="18" xfId="0" applyNumberFormat="1" applyFont="1" applyFill="1" applyBorder="1" applyAlignment="1">
      <alignment horizontal="center" wrapText="1"/>
    </xf>
    <xf numFmtId="2" fontId="7" fillId="0" borderId="0" xfId="45" applyNumberFormat="1" applyFont="1" applyFill="1" applyBorder="1" applyAlignment="1">
      <alignment horizontal="center"/>
    </xf>
    <xf numFmtId="2" fontId="7" fillId="0" borderId="0" xfId="45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23" xfId="0" applyFont="1" applyFill="1" applyBorder="1" applyAlignment="1">
      <alignment horizontal="center"/>
    </xf>
    <xf numFmtId="0" fontId="4" fillId="0" borderId="22" xfId="0" applyFont="1" applyBorder="1" applyAlignment="1">
      <alignment wrapText="1"/>
    </xf>
    <xf numFmtId="1" fontId="4" fillId="0" borderId="23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10" fontId="4" fillId="0" borderId="23" xfId="0" applyNumberFormat="1" applyFont="1" applyFill="1" applyBorder="1" applyAlignment="1">
      <alignment horizontal="center" vertical="center"/>
    </xf>
    <xf numFmtId="184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184" fontId="4" fillId="0" borderId="23" xfId="5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 wrapText="1"/>
    </xf>
    <xf numFmtId="178" fontId="4" fillId="0" borderId="23" xfId="0" applyNumberFormat="1" applyFont="1" applyFill="1" applyBorder="1" applyAlignment="1">
      <alignment horizontal="center" vertical="center" wrapText="1"/>
    </xf>
    <xf numFmtId="177" fontId="4" fillId="0" borderId="23" xfId="0" applyNumberFormat="1" applyFont="1" applyFill="1" applyBorder="1" applyAlignment="1">
      <alignment horizontal="center" vertical="center" wrapText="1"/>
    </xf>
    <xf numFmtId="10" fontId="4" fillId="0" borderId="23" xfId="5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178" fontId="4" fillId="0" borderId="23" xfId="0" applyNumberFormat="1" applyFont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4" fillId="0" borderId="24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177" fontId="4" fillId="0" borderId="27" xfId="0" applyNumberFormat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4" fillId="0" borderId="27" xfId="0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horizontal="center" vertical="center"/>
    </xf>
    <xf numFmtId="9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horizontal="center" vertical="center" wrapText="1"/>
    </xf>
    <xf numFmtId="184" fontId="4" fillId="0" borderId="27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178" fontId="7" fillId="0" borderId="12" xfId="0" applyNumberFormat="1" applyFont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 vertical="center"/>
    </xf>
    <xf numFmtId="184" fontId="7" fillId="0" borderId="12" xfId="50" applyNumberFormat="1" applyFont="1" applyBorder="1" applyAlignment="1">
      <alignment horizontal="center"/>
    </xf>
    <xf numFmtId="178" fontId="11" fillId="0" borderId="30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" fontId="4" fillId="0" borderId="28" xfId="0" applyNumberFormat="1" applyFont="1" applyFill="1" applyBorder="1" applyAlignment="1">
      <alignment horizontal="center" vertical="center"/>
    </xf>
    <xf numFmtId="184" fontId="4" fillId="0" borderId="2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 vertical="center"/>
    </xf>
    <xf numFmtId="177" fontId="4" fillId="0" borderId="33" xfId="0" applyNumberFormat="1" applyFont="1" applyFill="1" applyBorder="1" applyAlignment="1">
      <alignment horizontal="center" vertical="center"/>
    </xf>
    <xf numFmtId="178" fontId="4" fillId="0" borderId="33" xfId="0" applyNumberFormat="1" applyFont="1" applyFill="1" applyBorder="1" applyAlignment="1">
      <alignment horizontal="center" vertical="center"/>
    </xf>
    <xf numFmtId="184" fontId="4" fillId="0" borderId="33" xfId="0" applyNumberFormat="1" applyFont="1" applyFill="1" applyBorder="1" applyAlignment="1">
      <alignment horizontal="center" vertical="center"/>
    </xf>
    <xf numFmtId="184" fontId="4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4" fillId="0" borderId="29" xfId="0" applyFont="1" applyFill="1" applyBorder="1" applyAlignment="1">
      <alignment/>
    </xf>
    <xf numFmtId="0" fontId="7" fillId="0" borderId="38" xfId="0" applyFont="1" applyBorder="1" applyAlignment="1">
      <alignment/>
    </xf>
    <xf numFmtId="2" fontId="7" fillId="0" borderId="39" xfId="0" applyNumberFormat="1" applyFont="1" applyFill="1" applyBorder="1" applyAlignment="1">
      <alignment horizontal="center"/>
    </xf>
    <xf numFmtId="0" fontId="7" fillId="0" borderId="37" xfId="0" applyFont="1" applyBorder="1" applyAlignment="1">
      <alignment/>
    </xf>
    <xf numFmtId="2" fontId="7" fillId="0" borderId="29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/>
    </xf>
    <xf numFmtId="184" fontId="7" fillId="36" borderId="28" xfId="50" applyNumberFormat="1" applyFont="1" applyFill="1" applyBorder="1" applyAlignment="1">
      <alignment horizontal="center"/>
    </xf>
    <xf numFmtId="9" fontId="7" fillId="0" borderId="0" xfId="50" applyFont="1" applyAlignment="1">
      <alignment/>
    </xf>
    <xf numFmtId="1" fontId="7" fillId="36" borderId="28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75" zoomScaleNormal="75" zoomScalePageLayoutView="0" workbookViewId="0" topLeftCell="A1">
      <pane xSplit="1" ySplit="17" topLeftCell="B20" activePane="bottomRight" state="frozen"/>
      <selection pane="topLeft" activeCell="A7" sqref="A7"/>
      <selection pane="topRight" activeCell="D11" sqref="D11"/>
      <selection pane="bottomLeft" activeCell="A18" sqref="A18"/>
      <selection pane="bottomRight" activeCell="C20" sqref="C20"/>
    </sheetView>
  </sheetViews>
  <sheetFormatPr defaultColWidth="9.140625" defaultRowHeight="12.75"/>
  <cols>
    <col min="1" max="1" width="61.28125" style="27" customWidth="1"/>
    <col min="2" max="2" width="50.8515625" style="18" bestFit="1" customWidth="1"/>
    <col min="3" max="3" width="14.00390625" style="27" bestFit="1" customWidth="1"/>
    <col min="4" max="4" width="12.7109375" style="18" customWidth="1"/>
    <col min="5" max="5" width="16.28125" style="26" bestFit="1" customWidth="1"/>
    <col min="6" max="9" width="9.140625" style="18" customWidth="1"/>
    <col min="10" max="10" width="11.140625" style="18" bestFit="1" customWidth="1"/>
    <col min="11" max="16384" width="9.140625" style="18" customWidth="1"/>
  </cols>
  <sheetData>
    <row r="1" spans="1:3" ht="16.5" thickBot="1">
      <c r="A1" s="17" t="s">
        <v>63</v>
      </c>
      <c r="C1" s="17"/>
    </row>
    <row r="2" spans="1:5" ht="18.75">
      <c r="A2" s="19" t="s">
        <v>100</v>
      </c>
      <c r="B2" s="127"/>
      <c r="C2" s="142" t="s">
        <v>179</v>
      </c>
      <c r="D2" s="138" t="s">
        <v>180</v>
      </c>
      <c r="E2" s="139" t="s">
        <v>181</v>
      </c>
    </row>
    <row r="3" spans="1:5" ht="15.75">
      <c r="A3" s="20" t="s">
        <v>65</v>
      </c>
      <c r="B3" s="128" t="s">
        <v>73</v>
      </c>
      <c r="C3" s="143">
        <v>404.8333333333333</v>
      </c>
      <c r="D3" s="140">
        <v>404.8333333333333</v>
      </c>
      <c r="E3" s="134">
        <v>1800</v>
      </c>
    </row>
    <row r="4" spans="1:6" ht="15.75">
      <c r="A4" s="20" t="s">
        <v>56</v>
      </c>
      <c r="B4" s="128" t="s">
        <v>74</v>
      </c>
      <c r="C4" s="144">
        <v>1.612729742028727</v>
      </c>
      <c r="D4" s="119">
        <v>1.612729742028727</v>
      </c>
      <c r="E4" s="134">
        <v>1.65</v>
      </c>
      <c r="F4" s="22"/>
    </row>
    <row r="5" spans="1:5" ht="18.75">
      <c r="A5" s="20" t="s">
        <v>101</v>
      </c>
      <c r="B5" s="128"/>
      <c r="C5" s="145">
        <v>10.935555555555554</v>
      </c>
      <c r="D5" s="116">
        <v>10.935555555555554</v>
      </c>
      <c r="E5" s="134">
        <v>45</v>
      </c>
    </row>
    <row r="6" spans="1:5" ht="18.75">
      <c r="A6" s="20" t="s">
        <v>102</v>
      </c>
      <c r="B6" s="128"/>
      <c r="C6" s="145">
        <v>66.70533333333333</v>
      </c>
      <c r="D6" s="116">
        <v>66.70533333333333</v>
      </c>
      <c r="E6" s="134">
        <v>300</v>
      </c>
    </row>
    <row r="7" spans="1:5" ht="15.75">
      <c r="A7" s="20" t="s">
        <v>64</v>
      </c>
      <c r="B7" s="128" t="s">
        <v>75</v>
      </c>
      <c r="C7" s="145">
        <v>13</v>
      </c>
      <c r="D7" s="116">
        <v>13</v>
      </c>
      <c r="E7" s="134">
        <v>70</v>
      </c>
    </row>
    <row r="8" spans="1:5" ht="20.25">
      <c r="A8" s="20" t="s">
        <v>103</v>
      </c>
      <c r="B8" s="128" t="s">
        <v>19</v>
      </c>
      <c r="C8" s="145">
        <v>18.621111111111112</v>
      </c>
      <c r="D8" s="116">
        <v>14.323931623931626</v>
      </c>
      <c r="E8" s="135">
        <v>56</v>
      </c>
    </row>
    <row r="9" spans="1:5" ht="20.25">
      <c r="A9" s="20" t="s">
        <v>104</v>
      </c>
      <c r="B9" s="128" t="s">
        <v>19</v>
      </c>
      <c r="C9" s="145">
        <v>43.96666666666667</v>
      </c>
      <c r="D9" s="116">
        <v>30</v>
      </c>
      <c r="E9" s="135">
        <v>132</v>
      </c>
    </row>
    <row r="10" spans="1:5" ht="20.25">
      <c r="A10" s="20" t="s">
        <v>105</v>
      </c>
      <c r="B10" s="128" t="s">
        <v>19</v>
      </c>
      <c r="C10" s="145">
        <v>55.26888888888889</v>
      </c>
      <c r="D10" s="116">
        <v>37</v>
      </c>
      <c r="E10" s="135">
        <v>168</v>
      </c>
    </row>
    <row r="11" spans="1:5" ht="20.25">
      <c r="A11" s="20" t="s">
        <v>106</v>
      </c>
      <c r="B11" s="128" t="s">
        <v>19</v>
      </c>
      <c r="C11" s="145">
        <v>87.12</v>
      </c>
      <c r="D11" s="116">
        <v>62</v>
      </c>
      <c r="E11" s="135">
        <v>268</v>
      </c>
    </row>
    <row r="12" spans="1:10" ht="20.25">
      <c r="A12" s="20" t="s">
        <v>107</v>
      </c>
      <c r="B12" s="128" t="s">
        <v>19</v>
      </c>
      <c r="C12" s="145"/>
      <c r="D12" s="159">
        <f>SUM(D8:D11)*6*0.05</f>
        <v>42.997179487179494</v>
      </c>
      <c r="E12" s="135">
        <v>188</v>
      </c>
      <c r="F12" s="21"/>
      <c r="J12" s="156"/>
    </row>
    <row r="13" spans="1:5" ht="20.25">
      <c r="A13" s="20" t="s">
        <v>123</v>
      </c>
      <c r="B13" s="128" t="s">
        <v>21</v>
      </c>
      <c r="C13" s="146">
        <v>0.186</v>
      </c>
      <c r="D13" s="141">
        <v>0.187</v>
      </c>
      <c r="E13" s="136">
        <v>0.188</v>
      </c>
    </row>
    <row r="14" spans="1:5" ht="20.25">
      <c r="A14" s="20" t="s">
        <v>124</v>
      </c>
      <c r="B14" s="128" t="s">
        <v>21</v>
      </c>
      <c r="C14" s="146">
        <v>0.172</v>
      </c>
      <c r="D14" s="141">
        <v>0.173</v>
      </c>
      <c r="E14" s="136">
        <v>0.17</v>
      </c>
    </row>
    <row r="15" spans="1:5" ht="20.25">
      <c r="A15" s="20" t="s">
        <v>125</v>
      </c>
      <c r="B15" s="128" t="s">
        <v>21</v>
      </c>
      <c r="C15" s="146">
        <v>0.165</v>
      </c>
      <c r="D15" s="141">
        <v>0.16</v>
      </c>
      <c r="E15" s="136">
        <v>0.168</v>
      </c>
    </row>
    <row r="16" spans="1:5" ht="20.25">
      <c r="A16" s="20" t="s">
        <v>126</v>
      </c>
      <c r="B16" s="128" t="s">
        <v>21</v>
      </c>
      <c r="C16" s="146">
        <v>0.15</v>
      </c>
      <c r="D16" s="141">
        <v>0.152</v>
      </c>
      <c r="E16" s="136">
        <v>0.148</v>
      </c>
    </row>
    <row r="17" spans="1:5" ht="20.25">
      <c r="A17" s="20" t="s">
        <v>127</v>
      </c>
      <c r="B17" s="128" t="s">
        <v>21</v>
      </c>
      <c r="C17" s="147"/>
      <c r="D17" s="157">
        <v>0.15</v>
      </c>
      <c r="E17" s="137">
        <v>0.15</v>
      </c>
    </row>
    <row r="18" spans="1:5" ht="15.75">
      <c r="A18" s="20"/>
      <c r="B18" s="129"/>
      <c r="C18" s="115"/>
      <c r="D18" s="117"/>
      <c r="E18" s="134"/>
    </row>
    <row r="19" spans="1:5" ht="15.75">
      <c r="A19" s="20"/>
      <c r="B19" s="130"/>
      <c r="C19" s="115"/>
      <c r="D19" s="117"/>
      <c r="E19" s="134"/>
    </row>
    <row r="20" spans="1:5" ht="15.75">
      <c r="A20" s="23" t="s">
        <v>22</v>
      </c>
      <c r="B20" s="130"/>
      <c r="C20" s="118"/>
      <c r="D20" s="117"/>
      <c r="E20" s="134"/>
    </row>
    <row r="21" spans="1:5" ht="18.75">
      <c r="A21" s="20" t="s">
        <v>128</v>
      </c>
      <c r="B21" s="128" t="s">
        <v>76</v>
      </c>
      <c r="C21" s="115">
        <v>0.024</v>
      </c>
      <c r="D21" s="115">
        <v>0.024</v>
      </c>
      <c r="E21" s="115">
        <v>0.024</v>
      </c>
    </row>
    <row r="22" spans="1:5" ht="18.75">
      <c r="A22" s="20" t="s">
        <v>129</v>
      </c>
      <c r="B22" s="128" t="s">
        <v>23</v>
      </c>
      <c r="C22" s="120">
        <v>0.28</v>
      </c>
      <c r="D22" s="120">
        <v>0.28</v>
      </c>
      <c r="E22" s="120">
        <v>0.28</v>
      </c>
    </row>
    <row r="23" spans="1:5" ht="18.75">
      <c r="A23" s="20" t="s">
        <v>66</v>
      </c>
      <c r="B23" s="128" t="s">
        <v>115</v>
      </c>
      <c r="C23" s="121"/>
      <c r="D23" s="121"/>
      <c r="E23" s="121"/>
    </row>
    <row r="24" spans="1:5" ht="18.75">
      <c r="A24" s="20" t="s">
        <v>67</v>
      </c>
      <c r="B24" s="128" t="s">
        <v>116</v>
      </c>
      <c r="C24" s="121"/>
      <c r="D24" s="121"/>
      <c r="E24" s="121"/>
    </row>
    <row r="25" spans="1:5" ht="15.75">
      <c r="A25" s="20" t="s">
        <v>68</v>
      </c>
      <c r="B25" s="128" t="s">
        <v>28</v>
      </c>
      <c r="C25" s="121"/>
      <c r="D25" s="121"/>
      <c r="E25" s="121"/>
    </row>
    <row r="26" spans="1:5" ht="15.75">
      <c r="A26" s="20" t="s">
        <v>69</v>
      </c>
      <c r="B26" s="128" t="s">
        <v>30</v>
      </c>
      <c r="C26" s="121"/>
      <c r="D26" s="121"/>
      <c r="E26" s="121"/>
    </row>
    <row r="27" spans="1:5" ht="15.75">
      <c r="A27" s="20" t="s">
        <v>130</v>
      </c>
      <c r="B27" s="128" t="s">
        <v>31</v>
      </c>
      <c r="C27" s="121"/>
      <c r="D27" s="121"/>
      <c r="E27" s="121"/>
    </row>
    <row r="28" spans="1:5" ht="15.75">
      <c r="A28" s="20" t="s">
        <v>70</v>
      </c>
      <c r="B28" s="128" t="s">
        <v>34</v>
      </c>
      <c r="C28" s="121"/>
      <c r="D28" s="121"/>
      <c r="E28" s="121"/>
    </row>
    <row r="29" spans="1:5" ht="18.75">
      <c r="A29" s="23" t="s">
        <v>117</v>
      </c>
      <c r="B29" s="130"/>
      <c r="C29" s="121"/>
      <c r="D29" s="121"/>
      <c r="E29" s="121"/>
    </row>
    <row r="30" spans="1:5" ht="18.75">
      <c r="A30" s="20" t="s">
        <v>71</v>
      </c>
      <c r="B30" s="131" t="s">
        <v>118</v>
      </c>
      <c r="C30" s="122"/>
      <c r="D30" s="122"/>
      <c r="E30" s="122"/>
    </row>
    <row r="31" spans="1:5" ht="18.75">
      <c r="A31" s="20" t="s">
        <v>72</v>
      </c>
      <c r="B31" s="131" t="s">
        <v>119</v>
      </c>
      <c r="C31" s="122"/>
      <c r="D31" s="122"/>
      <c r="E31" s="122"/>
    </row>
    <row r="32" spans="1:5" ht="18.75">
      <c r="A32" s="20" t="s">
        <v>57</v>
      </c>
      <c r="B32" s="131" t="s">
        <v>120</v>
      </c>
      <c r="C32" s="123"/>
      <c r="D32" s="123"/>
      <c r="E32" s="123"/>
    </row>
    <row r="33" spans="1:8" ht="18.75">
      <c r="A33" s="20" t="s">
        <v>58</v>
      </c>
      <c r="B33" s="131" t="s">
        <v>121</v>
      </c>
      <c r="C33" s="124"/>
      <c r="D33" s="124"/>
      <c r="E33" s="124"/>
      <c r="H33" s="11"/>
    </row>
    <row r="34" spans="1:8" ht="15.75">
      <c r="A34" s="20" t="s">
        <v>59</v>
      </c>
      <c r="B34" s="132" t="s">
        <v>47</v>
      </c>
      <c r="C34" s="125"/>
      <c r="D34" s="125"/>
      <c r="E34" s="125"/>
      <c r="H34" s="3"/>
    </row>
    <row r="35" spans="1:8" ht="15.75">
      <c r="A35" s="20" t="s">
        <v>60</v>
      </c>
      <c r="B35" s="128" t="s">
        <v>49</v>
      </c>
      <c r="C35" s="125"/>
      <c r="D35" s="125"/>
      <c r="E35" s="125"/>
      <c r="H35" s="3"/>
    </row>
    <row r="36" spans="1:8" ht="18.75">
      <c r="A36" s="20" t="s">
        <v>122</v>
      </c>
      <c r="B36" s="128" t="s">
        <v>51</v>
      </c>
      <c r="C36" s="125"/>
      <c r="D36" s="125"/>
      <c r="E36" s="125"/>
      <c r="H36" s="3"/>
    </row>
    <row r="37" spans="1:8" ht="15.75">
      <c r="A37" s="20" t="s">
        <v>61</v>
      </c>
      <c r="B37" s="128" t="s">
        <v>53</v>
      </c>
      <c r="C37" s="125"/>
      <c r="D37" s="125"/>
      <c r="E37" s="125"/>
      <c r="H37" s="3"/>
    </row>
    <row r="38" spans="1:8" ht="16.5" thickBot="1">
      <c r="A38" s="25" t="s">
        <v>62</v>
      </c>
      <c r="B38" s="133" t="s">
        <v>54</v>
      </c>
      <c r="C38" s="126"/>
      <c r="D38" s="126"/>
      <c r="E38" s="126"/>
      <c r="H38" s="26"/>
    </row>
    <row r="39" spans="1:8" ht="15">
      <c r="A39" s="148"/>
      <c r="B39" s="149"/>
      <c r="C39" s="148"/>
      <c r="D39" s="154"/>
      <c r="E39" s="150"/>
      <c r="H39" s="26"/>
    </row>
    <row r="40" spans="1:8" ht="16.5" thickBot="1">
      <c r="A40" s="151" t="s">
        <v>178</v>
      </c>
      <c r="B40" s="152"/>
      <c r="C40" s="155"/>
      <c r="D40" s="153"/>
      <c r="E40" s="153"/>
      <c r="H40" s="29"/>
    </row>
    <row r="41" spans="1:6" ht="15.75">
      <c r="A41" s="28"/>
      <c r="C41" s="30"/>
      <c r="D41" s="18" t="s">
        <v>182</v>
      </c>
      <c r="F41" s="18" t="s">
        <v>183</v>
      </c>
    </row>
    <row r="42" spans="1:6" ht="15.75">
      <c r="A42" s="28"/>
      <c r="D42" s="18" t="s">
        <v>185</v>
      </c>
      <c r="F42" s="158">
        <v>0.05</v>
      </c>
    </row>
    <row r="43" spans="1:6" ht="15.75">
      <c r="A43" s="28"/>
      <c r="D43" s="18" t="s">
        <v>184</v>
      </c>
      <c r="F43" s="158">
        <v>0.15</v>
      </c>
    </row>
  </sheetData>
  <sheetProtection/>
  <printOptions/>
  <pageMargins left="0.67" right="0.58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9.28125" style="1" customWidth="1"/>
    <col min="2" max="2" width="51.140625" style="14" customWidth="1"/>
    <col min="3" max="3" width="11.421875" style="1" customWidth="1"/>
    <col min="4" max="16384" width="9.140625" style="14" customWidth="1"/>
  </cols>
  <sheetData>
    <row r="1" spans="1:3" ht="15.75">
      <c r="A1" s="90" t="s">
        <v>63</v>
      </c>
      <c r="B1" s="91"/>
      <c r="C1" s="92"/>
    </row>
    <row r="2" spans="1:4" ht="18.75">
      <c r="A2" s="93" t="s">
        <v>100</v>
      </c>
      <c r="C2" s="94" t="s">
        <v>179</v>
      </c>
      <c r="D2" s="4"/>
    </row>
    <row r="3" spans="1:4" ht="15.75">
      <c r="A3" s="95" t="s">
        <v>65</v>
      </c>
      <c r="B3" s="3" t="s">
        <v>73</v>
      </c>
      <c r="C3" s="96">
        <v>404.8333333333333</v>
      </c>
      <c r="D3" s="5"/>
    </row>
    <row r="4" spans="1:6" ht="15.75">
      <c r="A4" s="95" t="s">
        <v>56</v>
      </c>
      <c r="B4" s="3" t="s">
        <v>74</v>
      </c>
      <c r="C4" s="97">
        <v>1.612729742028727</v>
      </c>
      <c r="D4" s="6"/>
      <c r="F4" s="15"/>
    </row>
    <row r="5" spans="1:4" ht="18.75">
      <c r="A5" s="95" t="s">
        <v>101</v>
      </c>
      <c r="B5" s="3"/>
      <c r="C5" s="98">
        <v>10.935555555555554</v>
      </c>
      <c r="D5" s="6"/>
    </row>
    <row r="6" spans="1:4" ht="18.75">
      <c r="A6" s="95" t="s">
        <v>102</v>
      </c>
      <c r="B6" s="3"/>
      <c r="C6" s="98">
        <v>66.70533333333333</v>
      </c>
      <c r="D6" s="5"/>
    </row>
    <row r="7" spans="1:4" ht="15.75">
      <c r="A7" s="95" t="s">
        <v>64</v>
      </c>
      <c r="B7" s="3" t="s">
        <v>75</v>
      </c>
      <c r="C7" s="98">
        <v>13</v>
      </c>
      <c r="D7" s="6"/>
    </row>
    <row r="8" spans="1:4" ht="20.25">
      <c r="A8" s="95" t="s">
        <v>103</v>
      </c>
      <c r="B8" s="3" t="s">
        <v>19</v>
      </c>
      <c r="C8" s="98">
        <v>18.621111111111112</v>
      </c>
      <c r="D8" s="6"/>
    </row>
    <row r="9" spans="1:4" ht="20.25">
      <c r="A9" s="95" t="s">
        <v>104</v>
      </c>
      <c r="B9" s="3" t="s">
        <v>19</v>
      </c>
      <c r="C9" s="98">
        <v>43.96666666666667</v>
      </c>
      <c r="D9" s="6"/>
    </row>
    <row r="10" spans="1:4" ht="20.25">
      <c r="A10" s="95" t="s">
        <v>105</v>
      </c>
      <c r="B10" s="3" t="s">
        <v>19</v>
      </c>
      <c r="C10" s="98">
        <v>55.26888888888889</v>
      </c>
      <c r="D10" s="6"/>
    </row>
    <row r="11" spans="1:4" ht="20.25">
      <c r="A11" s="95" t="s">
        <v>106</v>
      </c>
      <c r="B11" s="3" t="s">
        <v>19</v>
      </c>
      <c r="C11" s="98">
        <v>87.12</v>
      </c>
      <c r="D11" s="6"/>
    </row>
    <row r="12" spans="1:4" ht="20.25">
      <c r="A12" s="95" t="s">
        <v>107</v>
      </c>
      <c r="B12" s="3" t="s">
        <v>19</v>
      </c>
      <c r="C12" s="98"/>
      <c r="D12" s="5"/>
    </row>
    <row r="13" spans="1:4" ht="20.25">
      <c r="A13" s="95" t="s">
        <v>108</v>
      </c>
      <c r="B13" s="3" t="s">
        <v>21</v>
      </c>
      <c r="C13" s="99">
        <v>0.0074</v>
      </c>
      <c r="D13" s="5"/>
    </row>
    <row r="14" spans="1:4" ht="20.25">
      <c r="A14" s="95" t="s">
        <v>109</v>
      </c>
      <c r="B14" s="3" t="s">
        <v>21</v>
      </c>
      <c r="C14" s="99">
        <v>0.0074</v>
      </c>
      <c r="D14" s="5"/>
    </row>
    <row r="15" spans="1:4" ht="20.25">
      <c r="A15" s="95" t="s">
        <v>110</v>
      </c>
      <c r="B15" s="3" t="s">
        <v>21</v>
      </c>
      <c r="C15" s="99">
        <v>0.007</v>
      </c>
      <c r="D15" s="5"/>
    </row>
    <row r="16" spans="1:4" ht="20.25">
      <c r="A16" s="95" t="s">
        <v>111</v>
      </c>
      <c r="B16" s="3" t="s">
        <v>21</v>
      </c>
      <c r="C16" s="99">
        <v>0.0063</v>
      </c>
      <c r="D16" s="5"/>
    </row>
    <row r="17" spans="1:3" ht="20.25">
      <c r="A17" s="95" t="s">
        <v>112</v>
      </c>
      <c r="B17" s="3" t="s">
        <v>21</v>
      </c>
      <c r="C17" s="100"/>
    </row>
    <row r="18" spans="1:3" ht="15.75">
      <c r="A18" s="95"/>
      <c r="B18" s="7"/>
      <c r="C18" s="97"/>
    </row>
    <row r="19" spans="1:3" ht="15.75">
      <c r="A19" s="95"/>
      <c r="C19" s="97"/>
    </row>
    <row r="20" spans="1:3" ht="15.75">
      <c r="A20" s="93" t="s">
        <v>22</v>
      </c>
      <c r="C20" s="101"/>
    </row>
    <row r="21" spans="1:3" ht="18.75">
      <c r="A21" s="95" t="s">
        <v>113</v>
      </c>
      <c r="B21" s="3" t="s">
        <v>95</v>
      </c>
      <c r="C21" s="102"/>
    </row>
    <row r="22" spans="1:3" ht="18.75">
      <c r="A22" s="95" t="s">
        <v>114</v>
      </c>
      <c r="B22" s="3" t="s">
        <v>95</v>
      </c>
      <c r="C22" s="100"/>
    </row>
    <row r="23" spans="1:3" ht="18.75">
      <c r="A23" s="95" t="s">
        <v>177</v>
      </c>
      <c r="B23" s="3" t="s">
        <v>115</v>
      </c>
      <c r="C23" s="103"/>
    </row>
    <row r="24" spans="1:3" ht="18.75">
      <c r="A24" s="95" t="s">
        <v>92</v>
      </c>
      <c r="B24" s="3" t="s">
        <v>116</v>
      </c>
      <c r="C24" s="103"/>
    </row>
    <row r="25" spans="1:3" ht="15.75">
      <c r="A25" s="95" t="s">
        <v>93</v>
      </c>
      <c r="B25" s="3" t="s">
        <v>28</v>
      </c>
      <c r="C25" s="103"/>
    </row>
    <row r="26" spans="1:3" ht="15.75">
      <c r="A26" s="95" t="s">
        <v>94</v>
      </c>
      <c r="B26" s="3" t="s">
        <v>34</v>
      </c>
      <c r="C26" s="103"/>
    </row>
    <row r="27" spans="1:3" ht="18.75">
      <c r="A27" s="93" t="s">
        <v>117</v>
      </c>
      <c r="C27" s="103"/>
    </row>
    <row r="28" spans="1:3" ht="18.75">
      <c r="A28" s="95" t="s">
        <v>71</v>
      </c>
      <c r="B28" s="8" t="s">
        <v>118</v>
      </c>
      <c r="C28" s="104"/>
    </row>
    <row r="29" spans="1:3" ht="18.75">
      <c r="A29" s="95" t="s">
        <v>72</v>
      </c>
      <c r="B29" s="8" t="s">
        <v>119</v>
      </c>
      <c r="C29" s="104"/>
    </row>
    <row r="30" spans="1:3" ht="18.75">
      <c r="A30" s="95" t="s">
        <v>57</v>
      </c>
      <c r="B30" s="8" t="s">
        <v>120</v>
      </c>
      <c r="C30" s="105"/>
    </row>
    <row r="31" spans="1:8" ht="18.75">
      <c r="A31" s="95" t="s">
        <v>176</v>
      </c>
      <c r="B31" s="8" t="s">
        <v>121</v>
      </c>
      <c r="C31" s="106"/>
      <c r="H31" s="11"/>
    </row>
    <row r="32" spans="1:8" ht="15.75">
      <c r="A32" s="95" t="s">
        <v>173</v>
      </c>
      <c r="B32" s="9" t="s">
        <v>47</v>
      </c>
      <c r="C32" s="107"/>
      <c r="H32" s="3"/>
    </row>
    <row r="33" spans="1:8" ht="15.75">
      <c r="A33" s="95" t="s">
        <v>174</v>
      </c>
      <c r="B33" s="3" t="s">
        <v>49</v>
      </c>
      <c r="C33" s="107"/>
      <c r="H33" s="3"/>
    </row>
    <row r="34" spans="1:8" ht="18.75">
      <c r="A34" s="95" t="s">
        <v>175</v>
      </c>
      <c r="B34" s="3" t="s">
        <v>51</v>
      </c>
      <c r="C34" s="107"/>
      <c r="H34" s="3"/>
    </row>
    <row r="35" spans="1:3" ht="15.75">
      <c r="A35" s="108" t="s">
        <v>170</v>
      </c>
      <c r="B35" s="9" t="s">
        <v>99</v>
      </c>
      <c r="C35" s="109"/>
    </row>
    <row r="36" spans="1:3" ht="15.75">
      <c r="A36" s="108" t="s">
        <v>172</v>
      </c>
      <c r="B36" s="9" t="s">
        <v>171</v>
      </c>
      <c r="C36" s="110"/>
    </row>
    <row r="37" spans="1:8" ht="15.75">
      <c r="A37" s="111" t="s">
        <v>97</v>
      </c>
      <c r="B37" s="9" t="s">
        <v>98</v>
      </c>
      <c r="C37" s="109">
        <v>110</v>
      </c>
      <c r="H37" s="9"/>
    </row>
    <row r="38" spans="1:8" ht="15.75">
      <c r="A38" s="112" t="s">
        <v>96</v>
      </c>
      <c r="B38" s="113" t="s">
        <v>99</v>
      </c>
      <c r="C38" s="114"/>
      <c r="H38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3"/>
  <sheetViews>
    <sheetView zoomScale="85" zoomScaleNormal="85" zoomScalePageLayoutView="0" workbookViewId="0" topLeftCell="A1">
      <pane xSplit="3" ySplit="19" topLeftCell="D35" activePane="bottomRight" state="frozen"/>
      <selection pane="topLeft" activeCell="A1" sqref="A1"/>
      <selection pane="topRight" activeCell="D1" sqref="D1"/>
      <selection pane="bottomLeft" activeCell="A20" sqref="A20"/>
      <selection pane="bottomRight" activeCell="A16" sqref="A16"/>
    </sheetView>
  </sheetViews>
  <sheetFormatPr defaultColWidth="19.8515625" defaultRowHeight="12.75"/>
  <cols>
    <col min="1" max="1" width="59.140625" style="18" bestFit="1" customWidth="1"/>
    <col min="2" max="2" width="14.421875" style="18" bestFit="1" customWidth="1"/>
    <col min="3" max="3" width="32.28125" style="18" bestFit="1" customWidth="1"/>
    <col min="4" max="5" width="10.28125" style="84" bestFit="1" customWidth="1"/>
    <col min="6" max="7" width="11.57421875" style="27" bestFit="1" customWidth="1"/>
    <col min="8" max="8" width="11.57421875" style="27" customWidth="1"/>
    <col min="9" max="9" width="10.00390625" style="27" bestFit="1" customWidth="1"/>
    <col min="10" max="10" width="10.140625" style="27" bestFit="1" customWidth="1"/>
    <col min="11" max="11" width="10.00390625" style="27" bestFit="1" customWidth="1"/>
    <col min="12" max="12" width="10.28125" style="27" bestFit="1" customWidth="1"/>
    <col min="13" max="13" width="16.8515625" style="27" bestFit="1" customWidth="1"/>
    <col min="14" max="14" width="11.140625" style="27" bestFit="1" customWidth="1"/>
    <col min="15" max="15" width="12.421875" style="27" bestFit="1" customWidth="1"/>
    <col min="16" max="17" width="11.57421875" style="27" bestFit="1" customWidth="1"/>
    <col min="18" max="18" width="11.57421875" style="27" customWidth="1"/>
    <col min="19" max="19" width="10.00390625" style="27" bestFit="1" customWidth="1"/>
    <col min="20" max="20" width="22.28125" style="27" bestFit="1" customWidth="1"/>
    <col min="21" max="23" width="10.140625" style="27" bestFit="1" customWidth="1"/>
    <col min="24" max="24" width="10.140625" style="27" customWidth="1"/>
    <col min="25" max="25" width="20.7109375" style="27" bestFit="1" customWidth="1"/>
    <col min="26" max="27" width="10.140625" style="27" bestFit="1" customWidth="1"/>
    <col min="28" max="28" width="10.140625" style="18" customWidth="1"/>
    <col min="29" max="30" width="13.00390625" style="18" bestFit="1" customWidth="1"/>
    <col min="31" max="31" width="10.140625" style="18" customWidth="1"/>
    <col min="32" max="33" width="16.140625" style="18" bestFit="1" customWidth="1"/>
    <col min="34" max="34" width="10.140625" style="18" customWidth="1"/>
    <col min="35" max="16384" width="19.8515625" style="18" customWidth="1"/>
  </cols>
  <sheetData>
    <row r="1" spans="1:34" ht="16.5" thickBot="1">
      <c r="A1" s="31" t="s">
        <v>0</v>
      </c>
      <c r="B1" s="32" t="s">
        <v>2</v>
      </c>
      <c r="C1" s="33" t="s">
        <v>3</v>
      </c>
      <c r="D1" s="34" t="s">
        <v>1</v>
      </c>
      <c r="E1" s="34" t="s">
        <v>1</v>
      </c>
      <c r="H1" s="35"/>
      <c r="R1" s="35"/>
      <c r="X1" s="35"/>
      <c r="AB1" s="36"/>
      <c r="AE1" s="36"/>
      <c r="AH1" s="36"/>
    </row>
    <row r="2" spans="1:34" ht="18.75">
      <c r="A2" s="37" t="s">
        <v>131</v>
      </c>
      <c r="B2" s="38"/>
      <c r="C2" s="8" t="s">
        <v>55</v>
      </c>
      <c r="D2" s="39"/>
      <c r="E2" s="39"/>
      <c r="F2" s="40"/>
      <c r="G2" s="40"/>
      <c r="H2" s="41"/>
      <c r="I2" s="40"/>
      <c r="J2" s="40"/>
      <c r="K2" s="40"/>
      <c r="L2" s="40"/>
      <c r="M2" s="40"/>
      <c r="N2" s="40"/>
      <c r="O2" s="40"/>
      <c r="P2" s="40"/>
      <c r="Q2" s="40"/>
      <c r="R2" s="41"/>
      <c r="S2" s="40"/>
      <c r="T2" s="40"/>
      <c r="U2" s="40"/>
      <c r="V2" s="40"/>
      <c r="W2" s="40"/>
      <c r="X2" s="41"/>
      <c r="Y2" s="40"/>
      <c r="Z2" s="40"/>
      <c r="AA2" s="40"/>
      <c r="AB2" s="42"/>
      <c r="AC2" s="26"/>
      <c r="AD2" s="26"/>
      <c r="AE2" s="42"/>
      <c r="AF2" s="26"/>
      <c r="AG2" s="26"/>
      <c r="AH2" s="42"/>
    </row>
    <row r="3" spans="1:34" ht="15.75">
      <c r="A3" s="43" t="s">
        <v>4</v>
      </c>
      <c r="B3" s="160"/>
      <c r="C3" s="161"/>
      <c r="D3" s="44" t="s">
        <v>6</v>
      </c>
      <c r="E3" s="44" t="s">
        <v>7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46"/>
      <c r="R3" s="46"/>
      <c r="S3" s="45"/>
      <c r="T3" s="45"/>
      <c r="U3" s="45"/>
      <c r="V3" s="45"/>
      <c r="W3" s="45"/>
      <c r="X3" s="45"/>
      <c r="Y3" s="45"/>
      <c r="Z3" s="46"/>
      <c r="AA3" s="46"/>
      <c r="AB3" s="24"/>
      <c r="AC3" s="24"/>
      <c r="AD3" s="24"/>
      <c r="AE3" s="24"/>
      <c r="AF3" s="47"/>
      <c r="AG3" s="47"/>
      <c r="AH3" s="47"/>
    </row>
    <row r="4" spans="1:34" ht="15.75">
      <c r="A4" s="43" t="s">
        <v>5</v>
      </c>
      <c r="B4" s="160"/>
      <c r="C4" s="161"/>
      <c r="D4" s="44" t="s">
        <v>7</v>
      </c>
      <c r="E4" s="44" t="s">
        <v>6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5"/>
      <c r="Q4" s="45"/>
      <c r="R4" s="45"/>
      <c r="S4" s="46"/>
      <c r="T4" s="46"/>
      <c r="U4" s="46"/>
      <c r="V4" s="46"/>
      <c r="W4" s="46"/>
      <c r="X4" s="46"/>
      <c r="Y4" s="46"/>
      <c r="Z4" s="45"/>
      <c r="AA4" s="45"/>
      <c r="AB4" s="47"/>
      <c r="AC4" s="47"/>
      <c r="AD4" s="47"/>
      <c r="AE4" s="47"/>
      <c r="AF4" s="24"/>
      <c r="AG4" s="24"/>
      <c r="AH4" s="24"/>
    </row>
    <row r="5" spans="1:34" ht="18.75">
      <c r="A5" s="48" t="s">
        <v>132</v>
      </c>
      <c r="B5" s="38" t="s">
        <v>8</v>
      </c>
      <c r="C5" s="8" t="s">
        <v>9</v>
      </c>
      <c r="D5" s="39">
        <v>931</v>
      </c>
      <c r="E5" s="39">
        <v>931</v>
      </c>
      <c r="F5" s="49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  <c r="AC5" s="42"/>
      <c r="AD5" s="42"/>
      <c r="AE5" s="42"/>
      <c r="AF5" s="42"/>
      <c r="AG5" s="42"/>
      <c r="AH5" s="42"/>
    </row>
    <row r="6" spans="1:34" ht="15.75">
      <c r="A6" s="48" t="s">
        <v>10</v>
      </c>
      <c r="B6" s="38" t="s">
        <v>11</v>
      </c>
      <c r="C6" s="8"/>
      <c r="D6" s="39">
        <v>23600</v>
      </c>
      <c r="E6" s="39">
        <v>23600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42"/>
      <c r="AD6" s="42"/>
      <c r="AE6" s="42"/>
      <c r="AF6" s="42"/>
      <c r="AG6" s="42"/>
      <c r="AH6" s="42"/>
    </row>
    <row r="7" spans="1:34" ht="18.75">
      <c r="A7" s="48" t="s">
        <v>133</v>
      </c>
      <c r="B7" s="38" t="s">
        <v>12</v>
      </c>
      <c r="C7" s="8" t="s">
        <v>13</v>
      </c>
      <c r="D7" s="50">
        <f>326*90/1000</f>
        <v>29.34</v>
      </c>
      <c r="E7" s="50">
        <f>326*90/1000</f>
        <v>29.34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2"/>
      <c r="AC7" s="52"/>
      <c r="AD7" s="52"/>
      <c r="AE7" s="52"/>
      <c r="AF7" s="52"/>
      <c r="AG7" s="52"/>
      <c r="AH7" s="52"/>
    </row>
    <row r="8" spans="1:34" ht="18.75">
      <c r="A8" s="48" t="s">
        <v>134</v>
      </c>
      <c r="B8" s="38" t="s">
        <v>12</v>
      </c>
      <c r="C8" s="8" t="s">
        <v>14</v>
      </c>
      <c r="D8" s="53">
        <f>D6*25.35/1000</f>
        <v>598.26</v>
      </c>
      <c r="E8" s="53">
        <f>E6*5.78/1000</f>
        <v>136.408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2"/>
      <c r="AC8" s="52"/>
      <c r="AD8" s="52"/>
      <c r="AE8" s="52"/>
      <c r="AF8" s="52"/>
      <c r="AG8" s="52"/>
      <c r="AH8" s="52"/>
    </row>
    <row r="9" spans="1:34" ht="18.75">
      <c r="A9" s="48" t="s">
        <v>135</v>
      </c>
      <c r="B9" s="38"/>
      <c r="C9" s="8" t="s">
        <v>15</v>
      </c>
      <c r="D9" s="39">
        <f>328*200/1000</f>
        <v>65.6</v>
      </c>
      <c r="E9" s="39">
        <f>328*200/1000</f>
        <v>65.6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2"/>
      <c r="AC9" s="52"/>
      <c r="AD9" s="52"/>
      <c r="AE9" s="52"/>
      <c r="AF9" s="52"/>
      <c r="AG9" s="52"/>
      <c r="AH9" s="52"/>
    </row>
    <row r="10" spans="1:34" ht="15.75">
      <c r="A10" s="48" t="s">
        <v>16</v>
      </c>
      <c r="B10" s="38" t="s">
        <v>17</v>
      </c>
      <c r="C10" s="8" t="s">
        <v>18</v>
      </c>
      <c r="D10" s="39">
        <v>82</v>
      </c>
      <c r="E10" s="39">
        <v>82</v>
      </c>
      <c r="F10" s="54"/>
      <c r="G10" s="54"/>
      <c r="H10" s="51"/>
      <c r="I10" s="54"/>
      <c r="J10" s="54"/>
      <c r="K10" s="54"/>
      <c r="L10" s="54"/>
      <c r="M10" s="54"/>
      <c r="N10" s="54"/>
      <c r="O10" s="54"/>
      <c r="P10" s="54"/>
      <c r="Q10" s="54"/>
      <c r="R10" s="51"/>
      <c r="S10" s="54"/>
      <c r="T10" s="54"/>
      <c r="U10" s="54"/>
      <c r="V10" s="54"/>
      <c r="W10" s="54"/>
      <c r="X10" s="51"/>
      <c r="Y10" s="54"/>
      <c r="Z10" s="54"/>
      <c r="AA10" s="54"/>
      <c r="AB10" s="52"/>
      <c r="AC10" s="55"/>
      <c r="AD10" s="55"/>
      <c r="AE10" s="52"/>
      <c r="AF10" s="55"/>
      <c r="AG10" s="55"/>
      <c r="AH10" s="52"/>
    </row>
    <row r="11" spans="1:34" ht="20.25">
      <c r="A11" s="48" t="s">
        <v>136</v>
      </c>
      <c r="B11" s="38" t="s">
        <v>12</v>
      </c>
      <c r="C11" s="8" t="s">
        <v>19</v>
      </c>
      <c r="D11" s="56">
        <v>789.8</v>
      </c>
      <c r="E11" s="56">
        <v>789.8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  <c r="AC11" s="52"/>
      <c r="AD11" s="52"/>
      <c r="AE11" s="52"/>
      <c r="AF11" s="52"/>
      <c r="AG11" s="52"/>
      <c r="AH11" s="52"/>
    </row>
    <row r="12" spans="1:34" ht="20.25">
      <c r="A12" s="48" t="s">
        <v>137</v>
      </c>
      <c r="B12" s="38" t="s">
        <v>12</v>
      </c>
      <c r="C12" s="8" t="s">
        <v>19</v>
      </c>
      <c r="D12" s="39">
        <v>249.69</v>
      </c>
      <c r="E12" s="39">
        <v>249.69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C12" s="52"/>
      <c r="AD12" s="52"/>
      <c r="AE12" s="52"/>
      <c r="AF12" s="52"/>
      <c r="AG12" s="52"/>
      <c r="AH12" s="52"/>
    </row>
    <row r="13" spans="1:34" ht="20.25">
      <c r="A13" s="48" t="s">
        <v>138</v>
      </c>
      <c r="B13" s="38" t="s">
        <v>12</v>
      </c>
      <c r="C13" s="8" t="s">
        <v>19</v>
      </c>
      <c r="D13" s="56">
        <v>0</v>
      </c>
      <c r="E13" s="56">
        <v>0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C13" s="52"/>
      <c r="AD13" s="52"/>
      <c r="AE13" s="52"/>
      <c r="AF13" s="52"/>
      <c r="AG13" s="52"/>
      <c r="AH13" s="52"/>
    </row>
    <row r="14" spans="1:34" ht="20.25">
      <c r="A14" s="48" t="s">
        <v>139</v>
      </c>
      <c r="B14" s="38" t="s">
        <v>12</v>
      </c>
      <c r="C14" s="8" t="s">
        <v>19</v>
      </c>
      <c r="D14" s="57">
        <f>25.225+787.04</f>
        <v>812.265</v>
      </c>
      <c r="E14" s="57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2"/>
      <c r="AC14" s="52"/>
      <c r="AD14" s="52"/>
      <c r="AE14" s="52"/>
      <c r="AF14" s="52"/>
      <c r="AG14" s="52"/>
      <c r="AH14" s="52"/>
    </row>
    <row r="15" spans="1:34" ht="20.25">
      <c r="A15" s="48" t="s">
        <v>158</v>
      </c>
      <c r="B15" s="38" t="s">
        <v>20</v>
      </c>
      <c r="C15" s="8" t="s">
        <v>21</v>
      </c>
      <c r="D15" s="39">
        <v>0.148</v>
      </c>
      <c r="E15" s="39">
        <v>0.148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8"/>
      <c r="AC15" s="58"/>
      <c r="AD15" s="58"/>
      <c r="AE15" s="58"/>
      <c r="AF15" s="58"/>
      <c r="AG15" s="58"/>
      <c r="AH15" s="58"/>
    </row>
    <row r="16" spans="1:34" ht="20.25">
      <c r="A16" s="48" t="s">
        <v>159</v>
      </c>
      <c r="B16" s="38" t="s">
        <v>20</v>
      </c>
      <c r="C16" s="8" t="s">
        <v>21</v>
      </c>
      <c r="D16" s="39">
        <v>0.165</v>
      </c>
      <c r="E16" s="39">
        <v>0.165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8"/>
      <c r="AC16" s="58"/>
      <c r="AD16" s="58"/>
      <c r="AE16" s="58"/>
      <c r="AF16" s="58"/>
      <c r="AG16" s="58"/>
      <c r="AH16" s="58"/>
    </row>
    <row r="17" spans="1:34" ht="20.25">
      <c r="A17" s="48" t="s">
        <v>160</v>
      </c>
      <c r="B17" s="38" t="s">
        <v>20</v>
      </c>
      <c r="C17" s="8" t="s">
        <v>21</v>
      </c>
      <c r="D17" s="39">
        <v>0</v>
      </c>
      <c r="E17" s="39">
        <v>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8"/>
      <c r="AC17" s="58"/>
      <c r="AD17" s="58"/>
      <c r="AE17" s="58"/>
      <c r="AF17" s="58"/>
      <c r="AG17" s="58"/>
      <c r="AH17" s="58"/>
    </row>
    <row r="18" spans="1:34" ht="20.25">
      <c r="A18" s="48" t="s">
        <v>161</v>
      </c>
      <c r="B18" s="38" t="s">
        <v>20</v>
      </c>
      <c r="C18" s="8" t="s">
        <v>21</v>
      </c>
      <c r="D18" s="39">
        <v>0.176</v>
      </c>
      <c r="E18" s="3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8"/>
      <c r="AC18" s="58"/>
      <c r="AD18" s="58"/>
      <c r="AE18" s="58"/>
      <c r="AF18" s="58"/>
      <c r="AG18" s="58"/>
      <c r="AH18" s="58"/>
    </row>
    <row r="19" spans="1:34" ht="15.75">
      <c r="A19" s="37" t="s">
        <v>22</v>
      </c>
      <c r="B19" s="59"/>
      <c r="C19" s="60"/>
      <c r="D19" s="61"/>
      <c r="E19" s="61"/>
      <c r="F19" s="62"/>
      <c r="G19" s="62"/>
      <c r="H19" s="41"/>
      <c r="I19" s="62"/>
      <c r="J19" s="62"/>
      <c r="K19" s="62"/>
      <c r="L19" s="62"/>
      <c r="M19" s="62"/>
      <c r="N19" s="62"/>
      <c r="O19" s="62"/>
      <c r="P19" s="62"/>
      <c r="Q19" s="62"/>
      <c r="R19" s="41"/>
      <c r="S19" s="62"/>
      <c r="T19" s="62"/>
      <c r="U19" s="62"/>
      <c r="V19" s="62"/>
      <c r="W19" s="62"/>
      <c r="X19" s="41"/>
      <c r="Y19" s="62"/>
      <c r="Z19" s="62"/>
      <c r="AA19" s="62"/>
      <c r="AB19" s="42"/>
      <c r="AC19" s="63"/>
      <c r="AD19" s="63"/>
      <c r="AE19" s="42"/>
      <c r="AF19" s="63"/>
      <c r="AG19" s="63"/>
      <c r="AH19" s="42"/>
    </row>
    <row r="20" spans="1:34" ht="15.75">
      <c r="A20" s="37"/>
      <c r="B20" s="59"/>
      <c r="C20" s="60"/>
      <c r="D20" s="61"/>
      <c r="E20" s="61"/>
      <c r="F20" s="62"/>
      <c r="G20" s="62"/>
      <c r="H20" s="41"/>
      <c r="I20" s="62"/>
      <c r="J20" s="62"/>
      <c r="K20" s="62"/>
      <c r="L20" s="62"/>
      <c r="M20" s="62"/>
      <c r="N20" s="62"/>
      <c r="O20" s="62"/>
      <c r="P20" s="62"/>
      <c r="Q20" s="62"/>
      <c r="R20" s="41"/>
      <c r="S20" s="62"/>
      <c r="T20" s="62"/>
      <c r="U20" s="62"/>
      <c r="V20" s="62"/>
      <c r="W20" s="62"/>
      <c r="X20" s="41"/>
      <c r="Y20" s="62"/>
      <c r="Z20" s="62"/>
      <c r="AA20" s="62"/>
      <c r="AB20" s="42"/>
      <c r="AC20" s="63"/>
      <c r="AD20" s="63"/>
      <c r="AE20" s="42"/>
      <c r="AF20" s="63"/>
      <c r="AG20" s="63"/>
      <c r="AH20" s="42"/>
    </row>
    <row r="21" spans="1:34" ht="20.25">
      <c r="A21" s="48" t="s">
        <v>162</v>
      </c>
      <c r="B21" s="38" t="s">
        <v>20</v>
      </c>
      <c r="C21" s="8"/>
      <c r="D21" s="64"/>
      <c r="E21" s="64"/>
      <c r="F21" s="65"/>
      <c r="G21" s="65"/>
      <c r="H21" s="49"/>
      <c r="I21" s="65"/>
      <c r="J21" s="65"/>
      <c r="K21" s="65"/>
      <c r="L21" s="65"/>
      <c r="M21" s="65"/>
      <c r="N21" s="65"/>
      <c r="O21" s="65"/>
      <c r="P21" s="65"/>
      <c r="Q21" s="65"/>
      <c r="R21" s="49"/>
      <c r="S21" s="65"/>
      <c r="T21" s="65"/>
      <c r="U21" s="65"/>
      <c r="V21" s="65"/>
      <c r="W21" s="65"/>
      <c r="X21" s="49"/>
      <c r="Y21" s="65"/>
      <c r="Z21" s="65"/>
      <c r="AA21" s="65"/>
      <c r="AB21" s="58"/>
      <c r="AC21" s="66"/>
      <c r="AD21" s="66"/>
      <c r="AE21" s="58"/>
      <c r="AF21" s="66"/>
      <c r="AG21" s="66"/>
      <c r="AH21" s="58"/>
    </row>
    <row r="22" spans="1:34" ht="18.75">
      <c r="A22" s="48" t="s">
        <v>163</v>
      </c>
      <c r="B22" s="38" t="s">
        <v>20</v>
      </c>
      <c r="C22" s="8" t="s">
        <v>23</v>
      </c>
      <c r="D22" s="64"/>
      <c r="E22" s="64"/>
      <c r="F22" s="67"/>
      <c r="G22" s="67"/>
      <c r="H22" s="68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67"/>
      <c r="T22" s="67"/>
      <c r="U22" s="67"/>
      <c r="V22" s="67"/>
      <c r="W22" s="67"/>
      <c r="X22" s="68"/>
      <c r="Y22" s="67"/>
      <c r="Z22" s="67"/>
      <c r="AA22" s="67"/>
      <c r="AB22" s="69"/>
      <c r="AC22" s="70"/>
      <c r="AD22" s="70"/>
      <c r="AE22" s="69"/>
      <c r="AF22" s="70"/>
      <c r="AG22" s="70"/>
      <c r="AH22" s="69"/>
    </row>
    <row r="23" spans="1:34" ht="18.75">
      <c r="A23" s="48" t="s">
        <v>24</v>
      </c>
      <c r="B23" s="38" t="s">
        <v>25</v>
      </c>
      <c r="C23" s="8" t="s">
        <v>164</v>
      </c>
      <c r="D23" s="71"/>
      <c r="E23" s="71"/>
      <c r="F23" s="72"/>
      <c r="G23" s="72"/>
      <c r="H23" s="41"/>
      <c r="I23" s="72"/>
      <c r="J23" s="72"/>
      <c r="K23" s="72"/>
      <c r="L23" s="72"/>
      <c r="M23" s="72"/>
      <c r="N23" s="72"/>
      <c r="O23" s="72"/>
      <c r="P23" s="72"/>
      <c r="Q23" s="72"/>
      <c r="R23" s="41"/>
      <c r="S23" s="72"/>
      <c r="T23" s="72"/>
      <c r="U23" s="72"/>
      <c r="V23" s="72"/>
      <c r="W23" s="72"/>
      <c r="X23" s="41"/>
      <c r="Y23" s="72"/>
      <c r="Z23" s="72"/>
      <c r="AA23" s="72"/>
      <c r="AB23" s="42"/>
      <c r="AC23" s="73"/>
      <c r="AD23" s="73"/>
      <c r="AE23" s="42"/>
      <c r="AF23" s="73"/>
      <c r="AG23" s="73"/>
      <c r="AH23" s="42"/>
    </row>
    <row r="24" spans="1:34" ht="18.75">
      <c r="A24" s="48" t="s">
        <v>26</v>
      </c>
      <c r="B24" s="38" t="s">
        <v>25</v>
      </c>
      <c r="C24" s="8" t="s">
        <v>165</v>
      </c>
      <c r="D24" s="71"/>
      <c r="E24" s="71"/>
      <c r="F24" s="72"/>
      <c r="G24" s="72"/>
      <c r="H24" s="41"/>
      <c r="I24" s="72"/>
      <c r="J24" s="72"/>
      <c r="K24" s="72"/>
      <c r="L24" s="72"/>
      <c r="M24" s="72"/>
      <c r="N24" s="72"/>
      <c r="O24" s="72"/>
      <c r="P24" s="72"/>
      <c r="Q24" s="72"/>
      <c r="R24" s="41"/>
      <c r="S24" s="72"/>
      <c r="T24" s="72"/>
      <c r="U24" s="72"/>
      <c r="V24" s="72"/>
      <c r="W24" s="72"/>
      <c r="X24" s="41"/>
      <c r="Y24" s="72"/>
      <c r="Z24" s="72"/>
      <c r="AA24" s="72"/>
      <c r="AB24" s="42"/>
      <c r="AC24" s="73"/>
      <c r="AD24" s="73"/>
      <c r="AE24" s="42"/>
      <c r="AF24" s="73"/>
      <c r="AG24" s="73"/>
      <c r="AH24" s="42"/>
    </row>
    <row r="25" spans="1:34" ht="15.75">
      <c r="A25" s="48" t="s">
        <v>27</v>
      </c>
      <c r="B25" s="38" t="s">
        <v>25</v>
      </c>
      <c r="C25" s="8" t="s">
        <v>28</v>
      </c>
      <c r="D25" s="71"/>
      <c r="E25" s="71"/>
      <c r="F25" s="72"/>
      <c r="G25" s="72"/>
      <c r="H25" s="41"/>
      <c r="I25" s="72"/>
      <c r="J25" s="72"/>
      <c r="K25" s="72"/>
      <c r="L25" s="72"/>
      <c r="M25" s="72"/>
      <c r="N25" s="72"/>
      <c r="O25" s="72"/>
      <c r="P25" s="72"/>
      <c r="Q25" s="72"/>
      <c r="R25" s="41"/>
      <c r="S25" s="72"/>
      <c r="T25" s="72"/>
      <c r="U25" s="72"/>
      <c r="V25" s="72"/>
      <c r="W25" s="72"/>
      <c r="X25" s="41"/>
      <c r="Y25" s="72"/>
      <c r="Z25" s="72"/>
      <c r="AA25" s="72"/>
      <c r="AB25" s="42"/>
      <c r="AC25" s="73"/>
      <c r="AD25" s="73"/>
      <c r="AE25" s="42"/>
      <c r="AF25" s="73"/>
      <c r="AG25" s="73"/>
      <c r="AH25" s="42"/>
    </row>
    <row r="26" spans="1:34" ht="15.75">
      <c r="A26" s="48" t="s">
        <v>29</v>
      </c>
      <c r="B26" s="38" t="s">
        <v>25</v>
      </c>
      <c r="C26" s="8" t="s">
        <v>30</v>
      </c>
      <c r="D26" s="71"/>
      <c r="E26" s="71"/>
      <c r="F26" s="72"/>
      <c r="G26" s="72"/>
      <c r="H26" s="41"/>
      <c r="I26" s="72"/>
      <c r="J26" s="72"/>
      <c r="K26" s="72"/>
      <c r="L26" s="72"/>
      <c r="M26" s="72"/>
      <c r="N26" s="72"/>
      <c r="O26" s="72"/>
      <c r="P26" s="72"/>
      <c r="Q26" s="72"/>
      <c r="R26" s="41"/>
      <c r="S26" s="72"/>
      <c r="T26" s="72"/>
      <c r="U26" s="72"/>
      <c r="V26" s="72"/>
      <c r="W26" s="72"/>
      <c r="X26" s="41"/>
      <c r="Y26" s="72"/>
      <c r="Z26" s="72"/>
      <c r="AA26" s="72"/>
      <c r="AB26" s="42"/>
      <c r="AC26" s="73"/>
      <c r="AD26" s="73"/>
      <c r="AE26" s="42"/>
      <c r="AF26" s="73"/>
      <c r="AG26" s="73"/>
      <c r="AH26" s="42"/>
    </row>
    <row r="27" spans="1:34" ht="15.75">
      <c r="A27" s="48" t="s">
        <v>166</v>
      </c>
      <c r="B27" s="38" t="s">
        <v>25</v>
      </c>
      <c r="C27" s="8" t="s">
        <v>31</v>
      </c>
      <c r="D27" s="71"/>
      <c r="E27" s="71"/>
      <c r="F27" s="72"/>
      <c r="G27" s="72"/>
      <c r="H27" s="41"/>
      <c r="I27" s="72"/>
      <c r="J27" s="72"/>
      <c r="K27" s="72"/>
      <c r="L27" s="72"/>
      <c r="M27" s="72"/>
      <c r="N27" s="72"/>
      <c r="O27" s="72"/>
      <c r="P27" s="72"/>
      <c r="Q27" s="72"/>
      <c r="R27" s="41"/>
      <c r="S27" s="72"/>
      <c r="T27" s="72"/>
      <c r="U27" s="72"/>
      <c r="V27" s="72"/>
      <c r="W27" s="72"/>
      <c r="X27" s="41"/>
      <c r="Y27" s="72"/>
      <c r="Z27" s="72"/>
      <c r="AA27" s="72"/>
      <c r="AB27" s="42"/>
      <c r="AC27" s="73"/>
      <c r="AD27" s="73"/>
      <c r="AE27" s="42"/>
      <c r="AF27" s="73"/>
      <c r="AG27" s="73"/>
      <c r="AH27" s="42"/>
    </row>
    <row r="28" spans="1:34" ht="15.75">
      <c r="A28" s="48" t="s">
        <v>32</v>
      </c>
      <c r="B28" s="38" t="s">
        <v>33</v>
      </c>
      <c r="C28" s="8" t="s">
        <v>34</v>
      </c>
      <c r="D28" s="74"/>
      <c r="E28" s="74"/>
      <c r="F28" s="72"/>
      <c r="G28" s="72"/>
      <c r="H28" s="41"/>
      <c r="I28" s="72"/>
      <c r="J28" s="72"/>
      <c r="K28" s="72"/>
      <c r="L28" s="72"/>
      <c r="M28" s="72"/>
      <c r="N28" s="72"/>
      <c r="O28" s="72"/>
      <c r="P28" s="72"/>
      <c r="Q28" s="72"/>
      <c r="R28" s="41"/>
      <c r="S28" s="72"/>
      <c r="T28" s="72"/>
      <c r="U28" s="72"/>
      <c r="V28" s="72"/>
      <c r="W28" s="72"/>
      <c r="X28" s="41"/>
      <c r="Y28" s="72"/>
      <c r="Z28" s="72"/>
      <c r="AA28" s="72"/>
      <c r="AB28" s="42"/>
      <c r="AC28" s="73"/>
      <c r="AD28" s="73"/>
      <c r="AE28" s="42"/>
      <c r="AF28" s="73"/>
      <c r="AG28" s="73"/>
      <c r="AH28" s="42"/>
    </row>
    <row r="29" spans="1:34" ht="18.75">
      <c r="A29" s="37" t="s">
        <v>148</v>
      </c>
      <c r="B29" s="38"/>
      <c r="C29" s="8"/>
      <c r="D29" s="64"/>
      <c r="E29" s="64"/>
      <c r="F29" s="72"/>
      <c r="G29" s="72"/>
      <c r="H29" s="41"/>
      <c r="I29" s="72"/>
      <c r="J29" s="72"/>
      <c r="K29" s="72"/>
      <c r="L29" s="72"/>
      <c r="M29" s="72"/>
      <c r="N29" s="72"/>
      <c r="O29" s="72"/>
      <c r="P29" s="72"/>
      <c r="Q29" s="72"/>
      <c r="R29" s="41"/>
      <c r="S29" s="72"/>
      <c r="T29" s="72"/>
      <c r="U29" s="72"/>
      <c r="V29" s="72"/>
      <c r="W29" s="72"/>
      <c r="X29" s="41"/>
      <c r="Y29" s="72"/>
      <c r="Z29" s="72"/>
      <c r="AA29" s="72"/>
      <c r="AB29" s="42"/>
      <c r="AC29" s="73"/>
      <c r="AD29" s="73"/>
      <c r="AE29" s="42"/>
      <c r="AF29" s="73"/>
      <c r="AG29" s="73"/>
      <c r="AH29" s="42"/>
    </row>
    <row r="30" spans="1:34" ht="18.75">
      <c r="A30" s="48" t="s">
        <v>149</v>
      </c>
      <c r="B30" s="38" t="s">
        <v>35</v>
      </c>
      <c r="C30" s="8" t="s">
        <v>150</v>
      </c>
      <c r="D30" s="71"/>
      <c r="E30" s="71"/>
      <c r="F30" s="72"/>
      <c r="G30" s="72"/>
      <c r="H30" s="41"/>
      <c r="I30" s="72"/>
      <c r="J30" s="72"/>
      <c r="K30" s="72"/>
      <c r="L30" s="72"/>
      <c r="M30" s="72"/>
      <c r="N30" s="72"/>
      <c r="O30" s="72"/>
      <c r="P30" s="72"/>
      <c r="Q30" s="72"/>
      <c r="R30" s="41"/>
      <c r="S30" s="72"/>
      <c r="T30" s="72"/>
      <c r="U30" s="72"/>
      <c r="V30" s="72"/>
      <c r="W30" s="72"/>
      <c r="X30" s="41"/>
      <c r="Y30" s="72"/>
      <c r="Z30" s="72"/>
      <c r="AA30" s="72"/>
      <c r="AB30" s="42"/>
      <c r="AC30" s="73"/>
      <c r="AD30" s="73"/>
      <c r="AE30" s="42"/>
      <c r="AF30" s="73"/>
      <c r="AG30" s="73"/>
      <c r="AH30" s="42"/>
    </row>
    <row r="31" spans="1:34" ht="18.75">
      <c r="A31" s="48" t="s">
        <v>151</v>
      </c>
      <c r="B31" s="38" t="s">
        <v>35</v>
      </c>
      <c r="C31" s="8" t="s">
        <v>152</v>
      </c>
      <c r="D31" s="71"/>
      <c r="E31" s="71"/>
      <c r="F31" s="72"/>
      <c r="G31" s="72"/>
      <c r="H31" s="41"/>
      <c r="I31" s="72"/>
      <c r="J31" s="72"/>
      <c r="K31" s="72"/>
      <c r="L31" s="72"/>
      <c r="M31" s="72"/>
      <c r="N31" s="72"/>
      <c r="O31" s="72"/>
      <c r="P31" s="72"/>
      <c r="Q31" s="72"/>
      <c r="R31" s="41"/>
      <c r="S31" s="72"/>
      <c r="T31" s="72"/>
      <c r="U31" s="72"/>
      <c r="V31" s="72"/>
      <c r="W31" s="72"/>
      <c r="X31" s="41"/>
      <c r="Y31" s="72"/>
      <c r="Z31" s="72"/>
      <c r="AA31" s="72"/>
      <c r="AB31" s="42"/>
      <c r="AC31" s="73"/>
      <c r="AD31" s="73"/>
      <c r="AE31" s="42"/>
      <c r="AF31" s="73"/>
      <c r="AG31" s="73"/>
      <c r="AH31" s="42"/>
    </row>
    <row r="32" spans="1:34" ht="15.75">
      <c r="A32" s="48" t="s">
        <v>36</v>
      </c>
      <c r="B32" s="38" t="s">
        <v>37</v>
      </c>
      <c r="C32" s="8" t="s">
        <v>38</v>
      </c>
      <c r="D32" s="74"/>
      <c r="E32" s="74"/>
      <c r="F32" s="75"/>
      <c r="G32" s="75"/>
      <c r="H32" s="51"/>
      <c r="I32" s="75"/>
      <c r="J32" s="75"/>
      <c r="K32" s="75"/>
      <c r="L32" s="75"/>
      <c r="M32" s="75"/>
      <c r="N32" s="75"/>
      <c r="O32" s="75"/>
      <c r="P32" s="75"/>
      <c r="Q32" s="75"/>
      <c r="R32" s="51"/>
      <c r="S32" s="75"/>
      <c r="T32" s="75"/>
      <c r="U32" s="75"/>
      <c r="V32" s="75"/>
      <c r="W32" s="75"/>
      <c r="X32" s="51"/>
      <c r="Y32" s="75"/>
      <c r="Z32" s="75"/>
      <c r="AA32" s="75"/>
      <c r="AB32" s="52"/>
      <c r="AC32" s="76"/>
      <c r="AD32" s="76"/>
      <c r="AE32" s="52"/>
      <c r="AF32" s="76"/>
      <c r="AG32" s="76"/>
      <c r="AH32" s="52"/>
    </row>
    <row r="33" spans="1:34" ht="18.75">
      <c r="A33" s="48" t="s">
        <v>39</v>
      </c>
      <c r="B33" s="38" t="s">
        <v>40</v>
      </c>
      <c r="C33" s="8" t="s">
        <v>153</v>
      </c>
      <c r="D33" s="74"/>
      <c r="E33" s="74"/>
      <c r="F33" s="75"/>
      <c r="G33" s="75"/>
      <c r="H33" s="51"/>
      <c r="I33" s="75"/>
      <c r="J33" s="75"/>
      <c r="K33" s="75"/>
      <c r="L33" s="75"/>
      <c r="M33" s="75"/>
      <c r="N33" s="75"/>
      <c r="O33" s="75"/>
      <c r="P33" s="75"/>
      <c r="Q33" s="75"/>
      <c r="R33" s="51"/>
      <c r="S33" s="75"/>
      <c r="T33" s="75"/>
      <c r="U33" s="75"/>
      <c r="V33" s="75"/>
      <c r="W33" s="75"/>
      <c r="X33" s="51"/>
      <c r="Y33" s="75"/>
      <c r="Z33" s="75"/>
      <c r="AA33" s="75"/>
      <c r="AB33" s="52"/>
      <c r="AC33" s="76"/>
      <c r="AD33" s="76"/>
      <c r="AE33" s="52"/>
      <c r="AF33" s="76"/>
      <c r="AG33" s="76"/>
      <c r="AH33" s="52"/>
    </row>
    <row r="34" spans="1:34" ht="18.75">
      <c r="A34" s="48" t="s">
        <v>41</v>
      </c>
      <c r="B34" s="38" t="s">
        <v>42</v>
      </c>
      <c r="C34" s="8" t="s">
        <v>154</v>
      </c>
      <c r="D34" s="77"/>
      <c r="E34" s="77"/>
      <c r="F34" s="78"/>
      <c r="G34" s="78"/>
      <c r="H34" s="49"/>
      <c r="I34" s="78"/>
      <c r="J34" s="78"/>
      <c r="K34" s="78"/>
      <c r="L34" s="78"/>
      <c r="M34" s="78"/>
      <c r="N34" s="78"/>
      <c r="O34" s="78"/>
      <c r="P34" s="78"/>
      <c r="Q34" s="78"/>
      <c r="R34" s="49"/>
      <c r="S34" s="78"/>
      <c r="T34" s="78"/>
      <c r="U34" s="78"/>
      <c r="V34" s="78"/>
      <c r="W34" s="78"/>
      <c r="X34" s="49"/>
      <c r="Y34" s="78"/>
      <c r="Z34" s="78"/>
      <c r="AA34" s="78"/>
      <c r="AB34" s="58"/>
      <c r="AC34" s="79"/>
      <c r="AD34" s="79"/>
      <c r="AE34" s="58"/>
      <c r="AF34" s="79"/>
      <c r="AG34" s="79"/>
      <c r="AH34" s="58"/>
    </row>
    <row r="35" spans="1:34" ht="18.75">
      <c r="A35" s="48" t="s">
        <v>43</v>
      </c>
      <c r="B35" s="38" t="s">
        <v>20</v>
      </c>
      <c r="C35" s="8" t="s">
        <v>167</v>
      </c>
      <c r="D35" s="77"/>
      <c r="E35" s="77"/>
      <c r="F35" s="78"/>
      <c r="G35" s="78"/>
      <c r="H35" s="49"/>
      <c r="I35" s="78"/>
      <c r="J35" s="78"/>
      <c r="K35" s="78"/>
      <c r="L35" s="78"/>
      <c r="M35" s="78"/>
      <c r="N35" s="78"/>
      <c r="O35" s="78"/>
      <c r="P35" s="78"/>
      <c r="Q35" s="78"/>
      <c r="R35" s="49"/>
      <c r="S35" s="78"/>
      <c r="T35" s="78"/>
      <c r="U35" s="78"/>
      <c r="V35" s="78"/>
      <c r="W35" s="78"/>
      <c r="X35" s="49"/>
      <c r="Y35" s="78"/>
      <c r="Z35" s="78"/>
      <c r="AA35" s="78"/>
      <c r="AB35" s="58"/>
      <c r="AC35" s="79"/>
      <c r="AD35" s="79"/>
      <c r="AE35" s="58"/>
      <c r="AF35" s="79"/>
      <c r="AG35" s="79"/>
      <c r="AH35" s="58"/>
    </row>
    <row r="36" spans="1:34" ht="18.75">
      <c r="A36" s="48" t="s">
        <v>44</v>
      </c>
      <c r="B36" s="38" t="s">
        <v>20</v>
      </c>
      <c r="C36" s="8" t="s">
        <v>168</v>
      </c>
      <c r="D36" s="64"/>
      <c r="E36" s="64"/>
      <c r="F36" s="78"/>
      <c r="G36" s="78"/>
      <c r="H36" s="49"/>
      <c r="I36" s="78"/>
      <c r="J36" s="78"/>
      <c r="K36" s="78"/>
      <c r="L36" s="78"/>
      <c r="M36" s="78"/>
      <c r="N36" s="78"/>
      <c r="O36" s="78"/>
      <c r="P36" s="78"/>
      <c r="Q36" s="78"/>
      <c r="R36" s="49"/>
      <c r="S36" s="78"/>
      <c r="T36" s="78"/>
      <c r="U36" s="78"/>
      <c r="V36" s="78"/>
      <c r="W36" s="78"/>
      <c r="X36" s="49"/>
      <c r="Y36" s="78"/>
      <c r="Z36" s="78"/>
      <c r="AA36" s="78"/>
      <c r="AB36" s="58"/>
      <c r="AC36" s="79"/>
      <c r="AD36" s="79"/>
      <c r="AE36" s="58"/>
      <c r="AF36" s="79"/>
      <c r="AG36" s="79"/>
      <c r="AH36" s="58"/>
    </row>
    <row r="37" spans="1:34" ht="15.75">
      <c r="A37" s="48" t="s">
        <v>45</v>
      </c>
      <c r="B37" s="38" t="s">
        <v>46</v>
      </c>
      <c r="C37" s="8" t="s">
        <v>47</v>
      </c>
      <c r="D37" s="81"/>
      <c r="E37" s="81"/>
      <c r="F37" s="82"/>
      <c r="G37" s="82"/>
      <c r="H37" s="68"/>
      <c r="I37" s="82"/>
      <c r="J37" s="82"/>
      <c r="K37" s="82"/>
      <c r="L37" s="82"/>
      <c r="M37" s="82"/>
      <c r="N37" s="82"/>
      <c r="O37" s="82"/>
      <c r="P37" s="82"/>
      <c r="Q37" s="82"/>
      <c r="R37" s="68"/>
      <c r="S37" s="82"/>
      <c r="T37" s="82"/>
      <c r="U37" s="82"/>
      <c r="V37" s="82"/>
      <c r="W37" s="82"/>
      <c r="X37" s="68"/>
      <c r="Y37" s="82"/>
      <c r="Z37" s="82"/>
      <c r="AA37" s="82"/>
      <c r="AB37" s="69"/>
      <c r="AC37" s="83"/>
      <c r="AD37" s="83"/>
      <c r="AE37" s="69"/>
      <c r="AF37" s="83"/>
      <c r="AG37" s="83"/>
      <c r="AH37" s="69"/>
    </row>
    <row r="38" spans="1:34" ht="15.75">
      <c r="A38" s="48" t="s">
        <v>48</v>
      </c>
      <c r="B38" s="38" t="s">
        <v>46</v>
      </c>
      <c r="C38" s="8" t="s">
        <v>49</v>
      </c>
      <c r="D38" s="81"/>
      <c r="E38" s="81"/>
      <c r="F38" s="82"/>
      <c r="G38" s="82"/>
      <c r="H38" s="68"/>
      <c r="I38" s="82"/>
      <c r="J38" s="82"/>
      <c r="K38" s="82"/>
      <c r="L38" s="82"/>
      <c r="M38" s="82"/>
      <c r="N38" s="82"/>
      <c r="O38" s="82"/>
      <c r="P38" s="82"/>
      <c r="Q38" s="82"/>
      <c r="R38" s="68"/>
      <c r="S38" s="82"/>
      <c r="T38" s="82"/>
      <c r="U38" s="82"/>
      <c r="V38" s="82"/>
      <c r="W38" s="82"/>
      <c r="X38" s="68"/>
      <c r="Y38" s="82"/>
      <c r="Z38" s="82"/>
      <c r="AA38" s="82"/>
      <c r="AB38" s="69"/>
      <c r="AC38" s="83"/>
      <c r="AD38" s="83"/>
      <c r="AE38" s="69"/>
      <c r="AF38" s="83"/>
      <c r="AG38" s="83"/>
      <c r="AH38" s="69"/>
    </row>
    <row r="39" spans="1:34" ht="15.75">
      <c r="A39" s="48" t="s">
        <v>50</v>
      </c>
      <c r="B39" s="38" t="s">
        <v>46</v>
      </c>
      <c r="C39" s="8" t="s">
        <v>51</v>
      </c>
      <c r="D39" s="81"/>
      <c r="E39" s="81"/>
      <c r="F39" s="82"/>
      <c r="G39" s="82"/>
      <c r="H39" s="68"/>
      <c r="I39" s="82"/>
      <c r="J39" s="82"/>
      <c r="K39" s="82"/>
      <c r="L39" s="82"/>
      <c r="M39" s="82"/>
      <c r="N39" s="82"/>
      <c r="O39" s="82"/>
      <c r="P39" s="82"/>
      <c r="Q39" s="82"/>
      <c r="R39" s="68"/>
      <c r="S39" s="82"/>
      <c r="T39" s="82"/>
      <c r="U39" s="82"/>
      <c r="V39" s="82"/>
      <c r="W39" s="82"/>
      <c r="X39" s="68"/>
      <c r="Y39" s="82"/>
      <c r="Z39" s="82"/>
      <c r="AA39" s="82"/>
      <c r="AB39" s="69"/>
      <c r="AC39" s="83"/>
      <c r="AD39" s="83"/>
      <c r="AE39" s="69"/>
      <c r="AF39" s="83"/>
      <c r="AG39" s="83"/>
      <c r="AH39" s="69"/>
    </row>
    <row r="40" spans="1:34" ht="15.75">
      <c r="A40" s="48" t="s">
        <v>52</v>
      </c>
      <c r="B40" s="38" t="s">
        <v>46</v>
      </c>
      <c r="C40" s="8" t="s">
        <v>53</v>
      </c>
      <c r="D40" s="81"/>
      <c r="E40" s="81"/>
      <c r="F40" s="82"/>
      <c r="G40" s="82"/>
      <c r="H40" s="68"/>
      <c r="I40" s="82"/>
      <c r="J40" s="82"/>
      <c r="K40" s="82"/>
      <c r="L40" s="82"/>
      <c r="M40" s="82"/>
      <c r="N40" s="82"/>
      <c r="O40" s="82"/>
      <c r="P40" s="82"/>
      <c r="Q40" s="82"/>
      <c r="R40" s="68"/>
      <c r="S40" s="82"/>
      <c r="T40" s="82"/>
      <c r="U40" s="82"/>
      <c r="V40" s="82"/>
      <c r="W40" s="82"/>
      <c r="X40" s="68"/>
      <c r="Y40" s="82"/>
      <c r="Z40" s="82"/>
      <c r="AA40" s="82"/>
      <c r="AB40" s="69"/>
      <c r="AC40" s="83"/>
      <c r="AD40" s="83"/>
      <c r="AE40" s="69"/>
      <c r="AF40" s="83"/>
      <c r="AG40" s="83"/>
      <c r="AH40" s="69"/>
    </row>
    <row r="41" spans="1:34" ht="15.75">
      <c r="A41" s="48" t="s">
        <v>169</v>
      </c>
      <c r="B41" s="8" t="s">
        <v>46</v>
      </c>
      <c r="C41" s="8" t="s">
        <v>54</v>
      </c>
      <c r="D41" s="85"/>
      <c r="E41" s="85"/>
      <c r="F41" s="82"/>
      <c r="G41" s="82"/>
      <c r="H41" s="68"/>
      <c r="I41" s="82"/>
      <c r="J41" s="82"/>
      <c r="K41" s="82"/>
      <c r="L41" s="82"/>
      <c r="M41" s="82"/>
      <c r="N41" s="82"/>
      <c r="O41" s="82"/>
      <c r="P41" s="82"/>
      <c r="Q41" s="82"/>
      <c r="R41" s="68"/>
      <c r="S41" s="82"/>
      <c r="T41" s="82"/>
      <c r="U41" s="82"/>
      <c r="V41" s="82"/>
      <c r="W41" s="82"/>
      <c r="X41" s="68"/>
      <c r="Y41" s="82"/>
      <c r="Z41" s="82"/>
      <c r="AA41" s="82"/>
      <c r="AB41" s="69"/>
      <c r="AC41" s="83"/>
      <c r="AD41" s="83"/>
      <c r="AE41" s="69"/>
      <c r="AF41" s="83"/>
      <c r="AG41" s="83"/>
      <c r="AH41" s="69"/>
    </row>
    <row r="42" spans="6:34" s="2" customFormat="1" ht="15"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7"/>
      <c r="AC42" s="87"/>
      <c r="AD42" s="87"/>
      <c r="AE42" s="87"/>
      <c r="AF42" s="87"/>
      <c r="AG42" s="87"/>
      <c r="AH42" s="87"/>
    </row>
    <row r="43" spans="6:34" s="2" customFormat="1" ht="15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2"/>
      <c r="AC43" s="12"/>
      <c r="AD43" s="12"/>
      <c r="AE43" s="12"/>
      <c r="AF43" s="12"/>
      <c r="AG43" s="12"/>
      <c r="AH43" s="12"/>
    </row>
    <row r="44" spans="3:34" s="2" customFormat="1" ht="15">
      <c r="C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8"/>
      <c r="AC44" s="88"/>
      <c r="AD44" s="88"/>
      <c r="AE44" s="88"/>
      <c r="AF44" s="88"/>
      <c r="AG44" s="88"/>
      <c r="AH44" s="88"/>
    </row>
    <row r="45" spans="6:27" s="2" customFormat="1" ht="15"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6:27" s="2" customFormat="1" ht="15"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6:27" s="2" customFormat="1" ht="15"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6:27" s="2" customFormat="1" ht="15"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6:27" s="2" customFormat="1" ht="15"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6:27" s="2" customFormat="1" ht="15"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6:27" s="2" customFormat="1" ht="15"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6:27" s="2" customFormat="1" ht="15"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6:27" s="2" customFormat="1" ht="15"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6:27" s="2" customFormat="1" ht="1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6:27" s="2" customFormat="1" ht="15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6:27" s="2" customFormat="1" ht="15"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6:27" s="2" customFormat="1" ht="15"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6:27" s="2" customFormat="1" ht="15"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6:27" s="2" customFormat="1" ht="15"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6:27" s="2" customFormat="1" ht="15"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6:27" s="2" customFormat="1" ht="15"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6:27" s="2" customFormat="1" ht="15"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6:27" s="2" customFormat="1" ht="15"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6:27" s="2" customFormat="1" ht="15"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6:27" s="2" customFormat="1" ht="15"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6:27" s="2" customFormat="1" ht="15"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6:27" s="2" customFormat="1" ht="15"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6:27" s="2" customFormat="1" ht="15"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6:27" s="2" customFormat="1" ht="15"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6:27" s="2" customFormat="1" ht="15"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6:27" s="2" customFormat="1" ht="15"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6:27" s="2" customFormat="1" ht="15"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6:27" s="2" customFormat="1" ht="15"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6:27" s="2" customFormat="1" ht="15"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6:27" s="2" customFormat="1" ht="15"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6:27" s="2" customFormat="1" ht="15"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6:27" s="2" customFormat="1" ht="15"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6:27" s="2" customFormat="1" ht="15"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6:27" s="2" customFormat="1" ht="15"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6:27" s="2" customFormat="1" ht="15"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6:27" s="2" customFormat="1" ht="15"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6:27" s="2" customFormat="1" ht="15"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6:27" s="2" customFormat="1" ht="15"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6:27" s="2" customFormat="1" ht="15"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6:27" s="2" customFormat="1" ht="15"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6:27" s="2" customFormat="1" ht="15"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6:27" s="2" customFormat="1" ht="15"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6:27" s="2" customFormat="1" ht="15"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6:27" s="2" customFormat="1" ht="15"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6:27" s="2" customFormat="1" ht="15"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6:27" s="2" customFormat="1" ht="15"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6:27" s="2" customFormat="1" ht="15"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6:27" s="2" customFormat="1" ht="15"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6:27" s="2" customFormat="1" ht="15"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6:27" s="2" customFormat="1" ht="15"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6:27" s="2" customFormat="1" ht="15"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6:27" s="2" customFormat="1" ht="15"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6:27" s="2" customFormat="1" ht="15"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6:27" s="2" customFormat="1" ht="15"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6:27" s="2" customFormat="1" ht="15"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6:27" s="2" customFormat="1" ht="15"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6:27" s="2" customFormat="1" ht="15"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6:27" s="2" customFormat="1" ht="15"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6:27" s="2" customFormat="1" ht="15"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6:27" s="2" customFormat="1" ht="15"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6:27" s="2" customFormat="1" ht="15"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6:27" s="2" customFormat="1" ht="15"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6:27" s="2" customFormat="1" ht="15"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6:27" s="2" customFormat="1" ht="15"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6:27" s="2" customFormat="1" ht="15"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6:27" s="2" customFormat="1" ht="15"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6:27" s="2" customFormat="1" ht="15"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6:27" s="2" customFormat="1" ht="15"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6:27" s="2" customFormat="1" ht="15"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6:27" s="2" customFormat="1" ht="15"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6:27" s="2" customFormat="1" ht="15"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6:27" s="2" customFormat="1" ht="15"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6:27" s="2" customFormat="1" ht="15"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6:27" s="2" customFormat="1" ht="15"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6:27" s="2" customFormat="1" ht="15"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6:27" s="2" customFormat="1" ht="15"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6:27" s="2" customFormat="1" ht="15"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6:27" s="2" customFormat="1" ht="15"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6:27" s="2" customFormat="1" ht="15"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6:27" s="2" customFormat="1" ht="15"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6:27" s="2" customFormat="1" ht="15"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6:27" s="2" customFormat="1" ht="15"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6:27" s="2" customFormat="1" ht="15"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6:27" s="2" customFormat="1" ht="15"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6:27" s="2" customFormat="1" ht="15"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6:27" s="2" customFormat="1" ht="15"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6:27" s="2" customFormat="1" ht="15"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6:27" s="2" customFormat="1" ht="15"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6:27" s="2" customFormat="1" ht="15"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6:27" s="2" customFormat="1" ht="15"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6:27" s="2" customFormat="1" ht="15"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6:27" s="2" customFormat="1" ht="15"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6:27" s="2" customFormat="1" ht="15"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6:27" s="2" customFormat="1" ht="15"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6:27" s="2" customFormat="1" ht="15"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6:27" s="2" customFormat="1" ht="15"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6:27" s="2" customFormat="1" ht="15"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6:27" s="2" customFormat="1" ht="15"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6:27" s="2" customFormat="1" ht="15"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6:27" s="2" customFormat="1" ht="15"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6:27" s="2" customFormat="1" ht="15"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6:27" s="2" customFormat="1" ht="15"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6:27" s="2" customFormat="1" ht="15"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6:27" s="2" customFormat="1" ht="15"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6:27" s="2" customFormat="1" ht="15"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6:27" s="2" customFormat="1" ht="15"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6:27" s="2" customFormat="1" ht="15"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6:27" s="2" customFormat="1" ht="15"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6:27" s="2" customFormat="1" ht="15"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6:27" s="2" customFormat="1" ht="15"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6:27" s="2" customFormat="1" ht="15"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6:27" s="2" customFormat="1" ht="15"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6:27" s="2" customFormat="1" ht="15"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6:27" s="2" customFormat="1" ht="15"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6:27" s="2" customFormat="1" ht="15"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6:27" s="2" customFormat="1" ht="15"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6:27" s="2" customFormat="1" ht="15"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6:27" s="2" customFormat="1" ht="15"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6:27" s="2" customFormat="1" ht="15"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6:27" s="2" customFormat="1" ht="15"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6:27" s="2" customFormat="1" ht="15"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6:27" s="2" customFormat="1" ht="15"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6:27" s="2" customFormat="1" ht="15"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6:27" s="2" customFormat="1" ht="15"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6:27" s="2" customFormat="1" ht="15"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6:27" s="2" customFormat="1" ht="15"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6:27" s="2" customFormat="1" ht="15"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6:27" s="2" customFormat="1" ht="15"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</sheetData>
  <sheetProtection/>
  <mergeCells count="2">
    <mergeCell ref="B3:B4"/>
    <mergeCell ref="C3:C4"/>
  </mergeCells>
  <printOptions/>
  <pageMargins left="0.6" right="0.6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2"/>
  <sheetViews>
    <sheetView zoomScale="75" zoomScaleNormal="75" zoomScalePageLayoutView="0" workbookViewId="0" topLeftCell="A1">
      <selection activeCell="D21" sqref="D21:E38"/>
    </sheetView>
  </sheetViews>
  <sheetFormatPr defaultColWidth="19.8515625" defaultRowHeight="12.75"/>
  <cols>
    <col min="1" max="1" width="56.57421875" style="18" bestFit="1" customWidth="1"/>
    <col min="2" max="2" width="15.421875" style="18" bestFit="1" customWidth="1"/>
    <col min="3" max="3" width="38.8515625" style="18" bestFit="1" customWidth="1"/>
    <col min="4" max="5" width="10.140625" style="84" bestFit="1" customWidth="1"/>
    <col min="6" max="7" width="11.57421875" style="27" bestFit="1" customWidth="1"/>
    <col min="8" max="8" width="11.57421875" style="27" customWidth="1"/>
    <col min="9" max="9" width="10.00390625" style="27" bestFit="1" customWidth="1"/>
    <col min="10" max="10" width="10.140625" style="27" bestFit="1" customWidth="1"/>
    <col min="11" max="11" width="10.00390625" style="27" bestFit="1" customWidth="1"/>
    <col min="12" max="12" width="10.28125" style="27" bestFit="1" customWidth="1"/>
    <col min="13" max="13" width="16.8515625" style="27" bestFit="1" customWidth="1"/>
    <col min="14" max="14" width="11.140625" style="27" bestFit="1" customWidth="1"/>
    <col min="15" max="15" width="12.421875" style="27" bestFit="1" customWidth="1"/>
    <col min="16" max="17" width="11.57421875" style="27" bestFit="1" customWidth="1"/>
    <col min="18" max="18" width="11.57421875" style="27" customWidth="1"/>
    <col min="19" max="19" width="10.00390625" style="27" bestFit="1" customWidth="1"/>
    <col min="20" max="20" width="22.28125" style="27" bestFit="1" customWidth="1"/>
    <col min="21" max="23" width="10.140625" style="27" bestFit="1" customWidth="1"/>
    <col min="24" max="24" width="10.140625" style="27" customWidth="1"/>
    <col min="25" max="25" width="20.7109375" style="27" bestFit="1" customWidth="1"/>
    <col min="26" max="27" width="10.140625" style="27" bestFit="1" customWidth="1"/>
    <col min="28" max="28" width="10.140625" style="18" customWidth="1"/>
    <col min="29" max="30" width="13.00390625" style="18" bestFit="1" customWidth="1"/>
    <col min="31" max="31" width="10.140625" style="18" customWidth="1"/>
    <col min="32" max="33" width="16.140625" style="18" bestFit="1" customWidth="1"/>
    <col min="34" max="34" width="10.140625" style="18" customWidth="1"/>
    <col min="35" max="16384" width="19.8515625" style="18" customWidth="1"/>
  </cols>
  <sheetData>
    <row r="1" spans="1:34" ht="16.5" thickBot="1">
      <c r="A1" s="31" t="s">
        <v>0</v>
      </c>
      <c r="B1" s="32" t="s">
        <v>2</v>
      </c>
      <c r="C1" s="33" t="s">
        <v>3</v>
      </c>
      <c r="D1" s="34" t="s">
        <v>1</v>
      </c>
      <c r="E1" s="34" t="s">
        <v>1</v>
      </c>
      <c r="H1" s="35"/>
      <c r="R1" s="35"/>
      <c r="X1" s="35"/>
      <c r="AB1" s="36"/>
      <c r="AE1" s="36"/>
      <c r="AH1" s="36"/>
    </row>
    <row r="2" spans="1:34" ht="18.75">
      <c r="A2" s="37" t="s">
        <v>131</v>
      </c>
      <c r="B2" s="38"/>
      <c r="C2" s="8" t="s">
        <v>55</v>
      </c>
      <c r="D2" s="39"/>
      <c r="E2" s="39"/>
      <c r="F2" s="40"/>
      <c r="G2" s="40"/>
      <c r="H2" s="41"/>
      <c r="I2" s="40"/>
      <c r="J2" s="40"/>
      <c r="K2" s="40"/>
      <c r="L2" s="40"/>
      <c r="M2" s="40"/>
      <c r="N2" s="40"/>
      <c r="O2" s="40"/>
      <c r="P2" s="40"/>
      <c r="Q2" s="40"/>
      <c r="R2" s="41"/>
      <c r="S2" s="40"/>
      <c r="T2" s="40"/>
      <c r="U2" s="40"/>
      <c r="V2" s="40"/>
      <c r="W2" s="40"/>
      <c r="X2" s="41"/>
      <c r="Y2" s="40"/>
      <c r="Z2" s="40"/>
      <c r="AA2" s="40"/>
      <c r="AB2" s="42"/>
      <c r="AC2" s="26"/>
      <c r="AD2" s="26"/>
      <c r="AE2" s="42"/>
      <c r="AF2" s="26"/>
      <c r="AG2" s="26"/>
      <c r="AH2" s="42"/>
    </row>
    <row r="3" spans="1:34" ht="15.75">
      <c r="A3" s="43" t="s">
        <v>4</v>
      </c>
      <c r="B3" s="160"/>
      <c r="C3" s="161"/>
      <c r="D3" s="44" t="s">
        <v>6</v>
      </c>
      <c r="E3" s="44" t="s">
        <v>7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46"/>
      <c r="R3" s="46"/>
      <c r="S3" s="45"/>
      <c r="T3" s="45"/>
      <c r="U3" s="45"/>
      <c r="V3" s="45"/>
      <c r="W3" s="45"/>
      <c r="X3" s="45"/>
      <c r="Y3" s="45"/>
      <c r="Z3" s="46"/>
      <c r="AA3" s="46"/>
      <c r="AB3" s="24"/>
      <c r="AC3" s="24"/>
      <c r="AD3" s="24"/>
      <c r="AE3" s="24"/>
      <c r="AF3" s="47"/>
      <c r="AG3" s="47"/>
      <c r="AH3" s="47"/>
    </row>
    <row r="4" spans="1:34" ht="15.75">
      <c r="A4" s="43" t="s">
        <v>5</v>
      </c>
      <c r="B4" s="160"/>
      <c r="C4" s="161"/>
      <c r="D4" s="44" t="s">
        <v>7</v>
      </c>
      <c r="E4" s="44" t="s">
        <v>6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5"/>
      <c r="Q4" s="45"/>
      <c r="R4" s="45"/>
      <c r="S4" s="46"/>
      <c r="T4" s="46"/>
      <c r="U4" s="46"/>
      <c r="V4" s="46"/>
      <c r="W4" s="46"/>
      <c r="X4" s="46"/>
      <c r="Y4" s="46"/>
      <c r="Z4" s="45"/>
      <c r="AA4" s="45"/>
      <c r="AB4" s="47"/>
      <c r="AC4" s="47"/>
      <c r="AD4" s="47"/>
      <c r="AE4" s="47"/>
      <c r="AF4" s="24"/>
      <c r="AG4" s="24"/>
      <c r="AH4" s="24"/>
    </row>
    <row r="5" spans="1:34" ht="18.75">
      <c r="A5" s="48" t="s">
        <v>132</v>
      </c>
      <c r="B5" s="38" t="s">
        <v>8</v>
      </c>
      <c r="C5" s="8" t="s">
        <v>9</v>
      </c>
      <c r="D5" s="39">
        <v>931</v>
      </c>
      <c r="E5" s="39">
        <v>931</v>
      </c>
      <c r="F5" s="49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  <c r="AC5" s="42"/>
      <c r="AD5" s="42"/>
      <c r="AE5" s="42"/>
      <c r="AF5" s="42"/>
      <c r="AG5" s="42"/>
      <c r="AH5" s="42"/>
    </row>
    <row r="6" spans="1:34" ht="15.75">
      <c r="A6" s="48" t="s">
        <v>10</v>
      </c>
      <c r="B6" s="38" t="s">
        <v>11</v>
      </c>
      <c r="C6" s="8"/>
      <c r="D6" s="39">
        <v>23600</v>
      </c>
      <c r="E6" s="39">
        <v>23600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42"/>
      <c r="AD6" s="42"/>
      <c r="AE6" s="42"/>
      <c r="AF6" s="42"/>
      <c r="AG6" s="42"/>
      <c r="AH6" s="42"/>
    </row>
    <row r="7" spans="1:34" ht="18.75">
      <c r="A7" s="48" t="s">
        <v>133</v>
      </c>
      <c r="B7" s="38" t="s">
        <v>12</v>
      </c>
      <c r="C7" s="8" t="s">
        <v>13</v>
      </c>
      <c r="D7" s="50">
        <f>326*90/1000</f>
        <v>29.34</v>
      </c>
      <c r="E7" s="50">
        <f>326*90/1000</f>
        <v>29.34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2"/>
      <c r="AC7" s="52"/>
      <c r="AD7" s="52"/>
      <c r="AE7" s="52"/>
      <c r="AF7" s="52"/>
      <c r="AG7" s="52"/>
      <c r="AH7" s="52"/>
    </row>
    <row r="8" spans="1:34" ht="18.75">
      <c r="A8" s="48" t="s">
        <v>134</v>
      </c>
      <c r="B8" s="38" t="s">
        <v>12</v>
      </c>
      <c r="C8" s="8" t="s">
        <v>14</v>
      </c>
      <c r="D8" s="53">
        <f>D6*25.35/1000</f>
        <v>598.26</v>
      </c>
      <c r="E8" s="53">
        <f>E6*5.78/1000</f>
        <v>136.408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2"/>
      <c r="AC8" s="52"/>
      <c r="AD8" s="52"/>
      <c r="AE8" s="52"/>
      <c r="AF8" s="52"/>
      <c r="AG8" s="52"/>
      <c r="AH8" s="52"/>
    </row>
    <row r="9" spans="1:34" ht="18.75">
      <c r="A9" s="48" t="s">
        <v>135</v>
      </c>
      <c r="B9" s="38"/>
      <c r="C9" s="8" t="s">
        <v>15</v>
      </c>
      <c r="D9" s="39">
        <f>328*200/1000</f>
        <v>65.6</v>
      </c>
      <c r="E9" s="39">
        <f>328*200/1000</f>
        <v>65.6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2"/>
      <c r="AC9" s="52"/>
      <c r="AD9" s="52"/>
      <c r="AE9" s="52"/>
      <c r="AF9" s="52"/>
      <c r="AG9" s="52"/>
      <c r="AH9" s="52"/>
    </row>
    <row r="10" spans="1:34" ht="15.75">
      <c r="A10" s="48" t="s">
        <v>16</v>
      </c>
      <c r="B10" s="38" t="s">
        <v>17</v>
      </c>
      <c r="C10" s="8" t="s">
        <v>18</v>
      </c>
      <c r="D10" s="39">
        <v>82</v>
      </c>
      <c r="E10" s="39">
        <v>82</v>
      </c>
      <c r="F10" s="54"/>
      <c r="G10" s="54"/>
      <c r="H10" s="51"/>
      <c r="I10" s="54"/>
      <c r="J10" s="54"/>
      <c r="K10" s="54"/>
      <c r="L10" s="54"/>
      <c r="M10" s="54"/>
      <c r="N10" s="54"/>
      <c r="O10" s="54"/>
      <c r="P10" s="54"/>
      <c r="Q10" s="54"/>
      <c r="R10" s="51"/>
      <c r="S10" s="54"/>
      <c r="T10" s="54"/>
      <c r="U10" s="54"/>
      <c r="V10" s="54"/>
      <c r="W10" s="54"/>
      <c r="X10" s="51"/>
      <c r="Y10" s="54"/>
      <c r="Z10" s="54"/>
      <c r="AA10" s="54"/>
      <c r="AB10" s="52"/>
      <c r="AC10" s="55"/>
      <c r="AD10" s="55"/>
      <c r="AE10" s="52"/>
      <c r="AF10" s="55"/>
      <c r="AG10" s="55"/>
      <c r="AH10" s="52"/>
    </row>
    <row r="11" spans="1:34" ht="20.25">
      <c r="A11" s="48" t="s">
        <v>136</v>
      </c>
      <c r="B11" s="38" t="s">
        <v>12</v>
      </c>
      <c r="C11" s="8" t="s">
        <v>19</v>
      </c>
      <c r="D11" s="56">
        <v>789.8</v>
      </c>
      <c r="E11" s="56">
        <v>789.8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  <c r="AC11" s="52"/>
      <c r="AD11" s="52"/>
      <c r="AE11" s="52"/>
      <c r="AF11" s="52"/>
      <c r="AG11" s="52"/>
      <c r="AH11" s="52"/>
    </row>
    <row r="12" spans="1:34" ht="20.25">
      <c r="A12" s="48" t="s">
        <v>137</v>
      </c>
      <c r="B12" s="38" t="s">
        <v>12</v>
      </c>
      <c r="C12" s="8" t="s">
        <v>19</v>
      </c>
      <c r="D12" s="39">
        <v>249.69</v>
      </c>
      <c r="E12" s="39">
        <v>249.69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C12" s="52"/>
      <c r="AD12" s="52"/>
      <c r="AE12" s="52"/>
      <c r="AF12" s="52"/>
      <c r="AG12" s="52"/>
      <c r="AH12" s="52"/>
    </row>
    <row r="13" spans="1:34" ht="20.25">
      <c r="A13" s="48" t="s">
        <v>138</v>
      </c>
      <c r="B13" s="38" t="s">
        <v>12</v>
      </c>
      <c r="C13" s="8" t="s">
        <v>19</v>
      </c>
      <c r="D13" s="56">
        <v>0</v>
      </c>
      <c r="E13" s="56">
        <v>0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C13" s="52"/>
      <c r="AD13" s="52"/>
      <c r="AE13" s="52"/>
      <c r="AF13" s="52"/>
      <c r="AG13" s="52"/>
      <c r="AH13" s="52"/>
    </row>
    <row r="14" spans="1:34" ht="20.25">
      <c r="A14" s="48" t="s">
        <v>139</v>
      </c>
      <c r="B14" s="38" t="s">
        <v>12</v>
      </c>
      <c r="C14" s="8" t="s">
        <v>19</v>
      </c>
      <c r="D14" s="57">
        <f>25.225+787.04</f>
        <v>812.265</v>
      </c>
      <c r="E14" s="57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2"/>
      <c r="AC14" s="52"/>
      <c r="AD14" s="52"/>
      <c r="AE14" s="52"/>
      <c r="AF14" s="52"/>
      <c r="AG14" s="52"/>
      <c r="AH14" s="52"/>
    </row>
    <row r="15" spans="1:34" ht="20.25">
      <c r="A15" s="48" t="s">
        <v>140</v>
      </c>
      <c r="B15" s="38" t="s">
        <v>20</v>
      </c>
      <c r="C15" s="8" t="s">
        <v>77</v>
      </c>
      <c r="D15" s="39">
        <v>0.0067</v>
      </c>
      <c r="E15" s="39">
        <v>0.0067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8"/>
      <c r="AC15" s="58"/>
      <c r="AD15" s="58"/>
      <c r="AE15" s="58"/>
      <c r="AF15" s="58"/>
      <c r="AG15" s="58"/>
      <c r="AH15" s="58"/>
    </row>
    <row r="16" spans="1:34" ht="20.25">
      <c r="A16" s="48" t="s">
        <v>141</v>
      </c>
      <c r="B16" s="38" t="s">
        <v>20</v>
      </c>
      <c r="C16" s="8" t="s">
        <v>77</v>
      </c>
      <c r="D16" s="39">
        <v>0.0067</v>
      </c>
      <c r="E16" s="39">
        <v>0.0067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8"/>
      <c r="AC16" s="58"/>
      <c r="AD16" s="58"/>
      <c r="AE16" s="58"/>
      <c r="AF16" s="58"/>
      <c r="AG16" s="58"/>
      <c r="AH16" s="58"/>
    </row>
    <row r="17" spans="1:34" ht="20.25">
      <c r="A17" s="48" t="s">
        <v>142</v>
      </c>
      <c r="B17" s="38" t="s">
        <v>20</v>
      </c>
      <c r="C17" s="8" t="s">
        <v>77</v>
      </c>
      <c r="D17" s="39">
        <v>0</v>
      </c>
      <c r="E17" s="39">
        <v>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8"/>
      <c r="AC17" s="58"/>
      <c r="AD17" s="58"/>
      <c r="AE17" s="58"/>
      <c r="AF17" s="58"/>
      <c r="AG17" s="58"/>
      <c r="AH17" s="58"/>
    </row>
    <row r="18" spans="1:34" ht="20.25">
      <c r="A18" s="48" t="s">
        <v>143</v>
      </c>
      <c r="B18" s="38" t="s">
        <v>20</v>
      </c>
      <c r="C18" s="8" t="s">
        <v>77</v>
      </c>
      <c r="D18" s="39">
        <v>0.0102</v>
      </c>
      <c r="E18" s="3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8"/>
      <c r="AC18" s="58"/>
      <c r="AD18" s="58"/>
      <c r="AE18" s="58"/>
      <c r="AF18" s="58"/>
      <c r="AG18" s="58"/>
      <c r="AH18" s="58"/>
    </row>
    <row r="19" spans="1:34" ht="15.75">
      <c r="A19" s="37" t="s">
        <v>157</v>
      </c>
      <c r="B19" s="59"/>
      <c r="C19" s="60"/>
      <c r="D19" s="61"/>
      <c r="E19" s="61"/>
      <c r="F19" s="62"/>
      <c r="G19" s="62"/>
      <c r="H19" s="41"/>
      <c r="I19" s="62"/>
      <c r="J19" s="62"/>
      <c r="K19" s="62"/>
      <c r="L19" s="62"/>
      <c r="M19" s="62"/>
      <c r="N19" s="62"/>
      <c r="O19" s="62"/>
      <c r="P19" s="62"/>
      <c r="Q19" s="62"/>
      <c r="R19" s="41"/>
      <c r="S19" s="62"/>
      <c r="T19" s="62"/>
      <c r="U19" s="62"/>
      <c r="V19" s="62"/>
      <c r="W19" s="62"/>
      <c r="X19" s="41"/>
      <c r="Y19" s="62"/>
      <c r="Z19" s="62"/>
      <c r="AA19" s="62"/>
      <c r="AB19" s="42"/>
      <c r="AC19" s="63"/>
      <c r="AD19" s="63"/>
      <c r="AE19" s="42"/>
      <c r="AF19" s="63"/>
      <c r="AG19" s="63"/>
      <c r="AH19" s="42"/>
    </row>
    <row r="20" spans="1:34" ht="15.75">
      <c r="A20" s="37"/>
      <c r="B20" s="59"/>
      <c r="C20" s="60"/>
      <c r="D20" s="61"/>
      <c r="E20" s="61"/>
      <c r="F20" s="62"/>
      <c r="G20" s="62"/>
      <c r="H20" s="41"/>
      <c r="I20" s="62"/>
      <c r="J20" s="62"/>
      <c r="K20" s="62"/>
      <c r="L20" s="62"/>
      <c r="M20" s="62"/>
      <c r="N20" s="62"/>
      <c r="O20" s="62"/>
      <c r="P20" s="62"/>
      <c r="Q20" s="62"/>
      <c r="R20" s="41"/>
      <c r="S20" s="62"/>
      <c r="T20" s="62"/>
      <c r="U20" s="62"/>
      <c r="V20" s="62"/>
      <c r="W20" s="62"/>
      <c r="X20" s="41"/>
      <c r="Y20" s="62"/>
      <c r="Z20" s="62"/>
      <c r="AA20" s="62"/>
      <c r="AB20" s="42"/>
      <c r="AC20" s="63"/>
      <c r="AD20" s="63"/>
      <c r="AE20" s="42"/>
      <c r="AF20" s="63"/>
      <c r="AG20" s="63"/>
      <c r="AH20" s="42"/>
    </row>
    <row r="21" spans="1:34" ht="20.25">
      <c r="A21" s="48" t="s">
        <v>144</v>
      </c>
      <c r="B21" s="38" t="s">
        <v>20</v>
      </c>
      <c r="C21" s="8"/>
      <c r="D21" s="64"/>
      <c r="E21" s="64"/>
      <c r="F21" s="65"/>
      <c r="G21" s="65"/>
      <c r="H21" s="49"/>
      <c r="I21" s="65"/>
      <c r="J21" s="65"/>
      <c r="K21" s="65"/>
      <c r="L21" s="65"/>
      <c r="M21" s="65"/>
      <c r="N21" s="65"/>
      <c r="O21" s="65"/>
      <c r="P21" s="65"/>
      <c r="Q21" s="65"/>
      <c r="R21" s="49"/>
      <c r="S21" s="65"/>
      <c r="T21" s="65"/>
      <c r="U21" s="65"/>
      <c r="V21" s="65"/>
      <c r="W21" s="65"/>
      <c r="X21" s="49"/>
      <c r="Y21" s="65"/>
      <c r="Z21" s="65"/>
      <c r="AA21" s="65"/>
      <c r="AB21" s="58"/>
      <c r="AC21" s="66"/>
      <c r="AD21" s="66"/>
      <c r="AE21" s="58"/>
      <c r="AF21" s="66"/>
      <c r="AG21" s="66"/>
      <c r="AH21" s="58"/>
    </row>
    <row r="22" spans="1:34" ht="20.25">
      <c r="A22" s="48" t="s">
        <v>145</v>
      </c>
      <c r="B22" s="38" t="s">
        <v>20</v>
      </c>
      <c r="C22" s="8"/>
      <c r="D22" s="64"/>
      <c r="E22" s="64"/>
      <c r="F22" s="67"/>
      <c r="G22" s="67"/>
      <c r="H22" s="68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67"/>
      <c r="T22" s="67"/>
      <c r="U22" s="67"/>
      <c r="V22" s="67"/>
      <c r="W22" s="67"/>
      <c r="X22" s="68"/>
      <c r="Y22" s="67"/>
      <c r="Z22" s="67"/>
      <c r="AA22" s="67"/>
      <c r="AB22" s="69"/>
      <c r="AC22" s="70"/>
      <c r="AD22" s="70"/>
      <c r="AE22" s="69"/>
      <c r="AF22" s="70"/>
      <c r="AG22" s="70"/>
      <c r="AH22" s="69"/>
    </row>
    <row r="23" spans="1:34" ht="18.75">
      <c r="A23" s="48" t="s">
        <v>78</v>
      </c>
      <c r="B23" s="38" t="s">
        <v>25</v>
      </c>
      <c r="C23" s="8" t="s">
        <v>146</v>
      </c>
      <c r="D23" s="71"/>
      <c r="E23" s="71"/>
      <c r="F23" s="72"/>
      <c r="G23" s="72"/>
      <c r="H23" s="41"/>
      <c r="I23" s="72"/>
      <c r="J23" s="72"/>
      <c r="K23" s="72"/>
      <c r="L23" s="72"/>
      <c r="M23" s="72"/>
      <c r="N23" s="72"/>
      <c r="O23" s="72"/>
      <c r="P23" s="72"/>
      <c r="Q23" s="72"/>
      <c r="R23" s="41"/>
      <c r="S23" s="72"/>
      <c r="T23" s="72"/>
      <c r="U23" s="72"/>
      <c r="V23" s="72"/>
      <c r="W23" s="72"/>
      <c r="X23" s="41"/>
      <c r="Y23" s="72"/>
      <c r="Z23" s="72"/>
      <c r="AA23" s="72"/>
      <c r="AB23" s="42"/>
      <c r="AC23" s="73"/>
      <c r="AD23" s="73"/>
      <c r="AE23" s="42"/>
      <c r="AF23" s="73"/>
      <c r="AG23" s="73"/>
      <c r="AH23" s="42"/>
    </row>
    <row r="24" spans="1:34" ht="18.75">
      <c r="A24" s="48" t="s">
        <v>79</v>
      </c>
      <c r="B24" s="38" t="s">
        <v>25</v>
      </c>
      <c r="C24" s="8" t="s">
        <v>147</v>
      </c>
      <c r="D24" s="71"/>
      <c r="E24" s="71"/>
      <c r="F24" s="72"/>
      <c r="G24" s="72"/>
      <c r="H24" s="41"/>
      <c r="I24" s="72"/>
      <c r="J24" s="72"/>
      <c r="K24" s="72"/>
      <c r="L24" s="72"/>
      <c r="M24" s="72"/>
      <c r="N24" s="72"/>
      <c r="O24" s="72"/>
      <c r="P24" s="72"/>
      <c r="Q24" s="72"/>
      <c r="R24" s="41"/>
      <c r="S24" s="72"/>
      <c r="T24" s="72"/>
      <c r="U24" s="72"/>
      <c r="V24" s="72"/>
      <c r="W24" s="72"/>
      <c r="X24" s="41"/>
      <c r="Y24" s="72"/>
      <c r="Z24" s="72"/>
      <c r="AA24" s="72"/>
      <c r="AB24" s="42"/>
      <c r="AC24" s="73"/>
      <c r="AD24" s="73"/>
      <c r="AE24" s="42"/>
      <c r="AF24" s="73"/>
      <c r="AG24" s="73"/>
      <c r="AH24" s="42"/>
    </row>
    <row r="25" spans="1:34" ht="15.75">
      <c r="A25" s="48" t="s">
        <v>83</v>
      </c>
      <c r="B25" s="38" t="s">
        <v>25</v>
      </c>
      <c r="C25" s="8" t="s">
        <v>81</v>
      </c>
      <c r="D25" s="71"/>
      <c r="E25" s="71"/>
      <c r="F25" s="72"/>
      <c r="G25" s="72"/>
      <c r="H25" s="41"/>
      <c r="I25" s="72"/>
      <c r="J25" s="72"/>
      <c r="K25" s="72"/>
      <c r="L25" s="72"/>
      <c r="M25" s="72"/>
      <c r="N25" s="72"/>
      <c r="O25" s="72"/>
      <c r="P25" s="72"/>
      <c r="Q25" s="72"/>
      <c r="R25" s="41"/>
      <c r="S25" s="72"/>
      <c r="T25" s="72"/>
      <c r="U25" s="72"/>
      <c r="V25" s="72"/>
      <c r="W25" s="72"/>
      <c r="X25" s="41"/>
      <c r="Y25" s="72"/>
      <c r="Z25" s="72"/>
      <c r="AA25" s="72"/>
      <c r="AB25" s="42"/>
      <c r="AC25" s="73"/>
      <c r="AD25" s="73"/>
      <c r="AE25" s="42"/>
      <c r="AF25" s="73"/>
      <c r="AG25" s="73"/>
      <c r="AH25" s="42"/>
    </row>
    <row r="26" spans="1:34" ht="15.75">
      <c r="A26" s="48"/>
      <c r="B26" s="38"/>
      <c r="C26" s="8"/>
      <c r="D26" s="71"/>
      <c r="E26" s="71"/>
      <c r="F26" s="72"/>
      <c r="G26" s="72"/>
      <c r="H26" s="41"/>
      <c r="I26" s="72"/>
      <c r="J26" s="72"/>
      <c r="K26" s="72"/>
      <c r="L26" s="72"/>
      <c r="M26" s="72"/>
      <c r="N26" s="72"/>
      <c r="O26" s="72"/>
      <c r="P26" s="72"/>
      <c r="Q26" s="72"/>
      <c r="R26" s="41"/>
      <c r="S26" s="72"/>
      <c r="T26" s="72"/>
      <c r="U26" s="72"/>
      <c r="V26" s="72"/>
      <c r="W26" s="72"/>
      <c r="X26" s="41"/>
      <c r="Y26" s="72"/>
      <c r="Z26" s="72"/>
      <c r="AA26" s="72"/>
      <c r="AB26" s="42"/>
      <c r="AC26" s="73"/>
      <c r="AD26" s="73"/>
      <c r="AE26" s="42"/>
      <c r="AF26" s="73"/>
      <c r="AG26" s="73"/>
      <c r="AH26" s="42"/>
    </row>
    <row r="27" spans="1:34" ht="15.75">
      <c r="A27" s="48" t="s">
        <v>80</v>
      </c>
      <c r="B27" s="38" t="s">
        <v>33</v>
      </c>
      <c r="C27" s="8" t="s">
        <v>82</v>
      </c>
      <c r="D27" s="74"/>
      <c r="E27" s="74"/>
      <c r="F27" s="72"/>
      <c r="G27" s="72"/>
      <c r="H27" s="41"/>
      <c r="I27" s="72"/>
      <c r="J27" s="72"/>
      <c r="K27" s="72"/>
      <c r="L27" s="72"/>
      <c r="M27" s="72"/>
      <c r="N27" s="72"/>
      <c r="O27" s="72"/>
      <c r="P27" s="72"/>
      <c r="Q27" s="72"/>
      <c r="R27" s="41"/>
      <c r="S27" s="72"/>
      <c r="T27" s="72"/>
      <c r="U27" s="72"/>
      <c r="V27" s="72"/>
      <c r="W27" s="72"/>
      <c r="X27" s="41"/>
      <c r="Y27" s="72"/>
      <c r="Z27" s="72"/>
      <c r="AA27" s="72"/>
      <c r="AB27" s="42"/>
      <c r="AC27" s="73"/>
      <c r="AD27" s="73"/>
      <c r="AE27" s="42"/>
      <c r="AF27" s="73"/>
      <c r="AG27" s="73"/>
      <c r="AH27" s="42"/>
    </row>
    <row r="28" spans="1:34" ht="18.75">
      <c r="A28" s="37" t="s">
        <v>148</v>
      </c>
      <c r="B28" s="38"/>
      <c r="C28" s="8"/>
      <c r="D28" s="64"/>
      <c r="E28" s="64"/>
      <c r="F28" s="72"/>
      <c r="G28" s="72"/>
      <c r="H28" s="41"/>
      <c r="I28" s="72"/>
      <c r="J28" s="72"/>
      <c r="K28" s="72"/>
      <c r="L28" s="72"/>
      <c r="M28" s="72"/>
      <c r="N28" s="72"/>
      <c r="O28" s="72"/>
      <c r="P28" s="72"/>
      <c r="Q28" s="72"/>
      <c r="R28" s="41"/>
      <c r="S28" s="72"/>
      <c r="T28" s="72"/>
      <c r="U28" s="72"/>
      <c r="V28" s="72"/>
      <c r="W28" s="72"/>
      <c r="X28" s="41"/>
      <c r="Y28" s="72"/>
      <c r="Z28" s="72"/>
      <c r="AA28" s="72"/>
      <c r="AB28" s="42"/>
      <c r="AC28" s="73"/>
      <c r="AD28" s="73"/>
      <c r="AE28" s="42"/>
      <c r="AF28" s="73"/>
      <c r="AG28" s="73"/>
      <c r="AH28" s="42"/>
    </row>
    <row r="29" spans="1:34" ht="18.75">
      <c r="A29" s="48" t="s">
        <v>149</v>
      </c>
      <c r="B29" s="38" t="s">
        <v>35</v>
      </c>
      <c r="C29" s="8" t="s">
        <v>150</v>
      </c>
      <c r="D29" s="71"/>
      <c r="E29" s="71"/>
      <c r="F29" s="72"/>
      <c r="G29" s="72"/>
      <c r="H29" s="41"/>
      <c r="I29" s="72"/>
      <c r="J29" s="72"/>
      <c r="K29" s="72"/>
      <c r="L29" s="72"/>
      <c r="M29" s="72"/>
      <c r="N29" s="72"/>
      <c r="O29" s="72"/>
      <c r="P29" s="72"/>
      <c r="Q29" s="72"/>
      <c r="R29" s="41"/>
      <c r="S29" s="72"/>
      <c r="T29" s="72"/>
      <c r="U29" s="72"/>
      <c r="V29" s="72"/>
      <c r="W29" s="72"/>
      <c r="X29" s="41"/>
      <c r="Y29" s="72"/>
      <c r="Z29" s="72"/>
      <c r="AA29" s="72"/>
      <c r="AB29" s="42"/>
      <c r="AC29" s="73"/>
      <c r="AD29" s="73"/>
      <c r="AE29" s="42"/>
      <c r="AF29" s="73"/>
      <c r="AG29" s="73"/>
      <c r="AH29" s="42"/>
    </row>
    <row r="30" spans="1:34" ht="18.75">
      <c r="A30" s="48" t="s">
        <v>151</v>
      </c>
      <c r="B30" s="38" t="s">
        <v>35</v>
      </c>
      <c r="C30" s="8" t="s">
        <v>152</v>
      </c>
      <c r="D30" s="71"/>
      <c r="E30" s="71"/>
      <c r="F30" s="72"/>
      <c r="G30" s="72"/>
      <c r="H30" s="41"/>
      <c r="I30" s="72"/>
      <c r="J30" s="72"/>
      <c r="K30" s="72"/>
      <c r="L30" s="72"/>
      <c r="M30" s="72"/>
      <c r="N30" s="72"/>
      <c r="O30" s="72"/>
      <c r="P30" s="72"/>
      <c r="Q30" s="72"/>
      <c r="R30" s="41"/>
      <c r="S30" s="72"/>
      <c r="T30" s="72"/>
      <c r="U30" s="72"/>
      <c r="V30" s="72"/>
      <c r="W30" s="72"/>
      <c r="X30" s="41"/>
      <c r="Y30" s="72"/>
      <c r="Z30" s="72"/>
      <c r="AA30" s="72"/>
      <c r="AB30" s="42"/>
      <c r="AC30" s="73"/>
      <c r="AD30" s="73"/>
      <c r="AE30" s="42"/>
      <c r="AF30" s="73"/>
      <c r="AG30" s="73"/>
      <c r="AH30" s="42"/>
    </row>
    <row r="31" spans="1:34" ht="15.75">
      <c r="A31" s="48" t="s">
        <v>36</v>
      </c>
      <c r="B31" s="38" t="s">
        <v>37</v>
      </c>
      <c r="C31" s="8" t="s">
        <v>38</v>
      </c>
      <c r="D31" s="74"/>
      <c r="E31" s="74"/>
      <c r="F31" s="75"/>
      <c r="G31" s="75"/>
      <c r="H31" s="51"/>
      <c r="I31" s="75"/>
      <c r="J31" s="75"/>
      <c r="K31" s="75"/>
      <c r="L31" s="75"/>
      <c r="M31" s="75"/>
      <c r="N31" s="75"/>
      <c r="O31" s="75"/>
      <c r="P31" s="75"/>
      <c r="Q31" s="75"/>
      <c r="R31" s="51"/>
      <c r="S31" s="75"/>
      <c r="T31" s="75"/>
      <c r="U31" s="75"/>
      <c r="V31" s="75"/>
      <c r="W31" s="75"/>
      <c r="X31" s="51"/>
      <c r="Y31" s="75"/>
      <c r="Z31" s="75"/>
      <c r="AA31" s="75"/>
      <c r="AB31" s="52"/>
      <c r="AC31" s="76"/>
      <c r="AD31" s="76"/>
      <c r="AE31" s="52"/>
      <c r="AF31" s="76"/>
      <c r="AG31" s="76"/>
      <c r="AH31" s="52"/>
    </row>
    <row r="32" spans="1:34" ht="18.75">
      <c r="A32" s="48" t="s">
        <v>39</v>
      </c>
      <c r="B32" s="38" t="s">
        <v>40</v>
      </c>
      <c r="C32" s="8" t="s">
        <v>153</v>
      </c>
      <c r="D32" s="74"/>
      <c r="E32" s="74"/>
      <c r="F32" s="75"/>
      <c r="G32" s="75"/>
      <c r="H32" s="51"/>
      <c r="I32" s="75"/>
      <c r="J32" s="75"/>
      <c r="K32" s="75"/>
      <c r="L32" s="75"/>
      <c r="M32" s="75"/>
      <c r="N32" s="75"/>
      <c r="O32" s="75"/>
      <c r="P32" s="75"/>
      <c r="Q32" s="75"/>
      <c r="R32" s="51"/>
      <c r="S32" s="75"/>
      <c r="T32" s="75"/>
      <c r="U32" s="75"/>
      <c r="V32" s="75"/>
      <c r="W32" s="75"/>
      <c r="X32" s="51"/>
      <c r="Y32" s="75"/>
      <c r="Z32" s="75"/>
      <c r="AA32" s="75"/>
      <c r="AB32" s="52"/>
      <c r="AC32" s="76"/>
      <c r="AD32" s="76"/>
      <c r="AE32" s="52"/>
      <c r="AF32" s="76"/>
      <c r="AG32" s="76"/>
      <c r="AH32" s="52"/>
    </row>
    <row r="33" spans="1:34" ht="18.75">
      <c r="A33" s="48" t="s">
        <v>41</v>
      </c>
      <c r="B33" s="38" t="s">
        <v>42</v>
      </c>
      <c r="C33" s="8" t="s">
        <v>154</v>
      </c>
      <c r="D33" s="77"/>
      <c r="E33" s="77"/>
      <c r="F33" s="78"/>
      <c r="G33" s="78"/>
      <c r="H33" s="49"/>
      <c r="I33" s="78"/>
      <c r="J33" s="78"/>
      <c r="K33" s="78"/>
      <c r="L33" s="78"/>
      <c r="M33" s="78"/>
      <c r="N33" s="78"/>
      <c r="O33" s="78"/>
      <c r="P33" s="78"/>
      <c r="Q33" s="78"/>
      <c r="R33" s="49"/>
      <c r="S33" s="78"/>
      <c r="T33" s="78"/>
      <c r="U33" s="78"/>
      <c r="V33" s="78"/>
      <c r="W33" s="78"/>
      <c r="X33" s="49"/>
      <c r="Y33" s="78"/>
      <c r="Z33" s="78"/>
      <c r="AA33" s="78"/>
      <c r="AB33" s="58"/>
      <c r="AC33" s="79"/>
      <c r="AD33" s="79"/>
      <c r="AE33" s="58"/>
      <c r="AF33" s="79"/>
      <c r="AG33" s="79"/>
      <c r="AH33" s="58"/>
    </row>
    <row r="34" spans="1:34" ht="18.75">
      <c r="A34" s="48" t="s">
        <v>84</v>
      </c>
      <c r="B34" s="38" t="s">
        <v>20</v>
      </c>
      <c r="C34" s="8" t="s">
        <v>155</v>
      </c>
      <c r="D34" s="80"/>
      <c r="E34" s="80"/>
      <c r="F34" s="78"/>
      <c r="G34" s="78"/>
      <c r="H34" s="49"/>
      <c r="I34" s="78"/>
      <c r="J34" s="78"/>
      <c r="K34" s="78"/>
      <c r="L34" s="78"/>
      <c r="M34" s="78"/>
      <c r="N34" s="78"/>
      <c r="O34" s="78"/>
      <c r="P34" s="78"/>
      <c r="Q34" s="78"/>
      <c r="R34" s="49"/>
      <c r="S34" s="78"/>
      <c r="T34" s="78"/>
      <c r="U34" s="78"/>
      <c r="V34" s="78"/>
      <c r="W34" s="78"/>
      <c r="X34" s="49"/>
      <c r="Y34" s="78"/>
      <c r="Z34" s="78"/>
      <c r="AA34" s="78"/>
      <c r="AB34" s="58"/>
      <c r="AC34" s="79"/>
      <c r="AD34" s="79"/>
      <c r="AE34" s="58"/>
      <c r="AF34" s="79"/>
      <c r="AG34" s="79"/>
      <c r="AH34" s="58"/>
    </row>
    <row r="35" spans="1:34" ht="18.75">
      <c r="A35" s="48" t="s">
        <v>85</v>
      </c>
      <c r="B35" s="38" t="s">
        <v>20</v>
      </c>
      <c r="C35" s="8" t="s">
        <v>156</v>
      </c>
      <c r="D35" s="64"/>
      <c r="E35" s="64"/>
      <c r="F35" s="78"/>
      <c r="G35" s="78"/>
      <c r="H35" s="49"/>
      <c r="I35" s="78"/>
      <c r="J35" s="78"/>
      <c r="K35" s="78"/>
      <c r="L35" s="78"/>
      <c r="M35" s="78"/>
      <c r="N35" s="78"/>
      <c r="O35" s="78"/>
      <c r="P35" s="78"/>
      <c r="Q35" s="78"/>
      <c r="R35" s="49"/>
      <c r="S35" s="78"/>
      <c r="T35" s="78"/>
      <c r="U35" s="78"/>
      <c r="V35" s="78"/>
      <c r="W35" s="78"/>
      <c r="X35" s="49"/>
      <c r="Y35" s="78"/>
      <c r="Z35" s="78"/>
      <c r="AA35" s="78"/>
      <c r="AB35" s="58"/>
      <c r="AC35" s="79"/>
      <c r="AD35" s="79"/>
      <c r="AE35" s="58"/>
      <c r="AF35" s="79"/>
      <c r="AG35" s="79"/>
      <c r="AH35" s="58"/>
    </row>
    <row r="36" spans="1:34" ht="15.75">
      <c r="A36" s="48" t="s">
        <v>86</v>
      </c>
      <c r="B36" s="38" t="s">
        <v>46</v>
      </c>
      <c r="C36" s="8" t="s">
        <v>89</v>
      </c>
      <c r="D36" s="81"/>
      <c r="E36" s="81"/>
      <c r="F36" s="82"/>
      <c r="G36" s="82"/>
      <c r="H36" s="68"/>
      <c r="I36" s="82"/>
      <c r="J36" s="82"/>
      <c r="K36" s="82"/>
      <c r="L36" s="82"/>
      <c r="M36" s="82"/>
      <c r="N36" s="82"/>
      <c r="O36" s="82"/>
      <c r="P36" s="82"/>
      <c r="Q36" s="82"/>
      <c r="R36" s="68"/>
      <c r="S36" s="82"/>
      <c r="T36" s="82"/>
      <c r="U36" s="82"/>
      <c r="V36" s="82"/>
      <c r="W36" s="82"/>
      <c r="X36" s="68"/>
      <c r="Y36" s="82"/>
      <c r="Z36" s="82"/>
      <c r="AA36" s="82"/>
      <c r="AB36" s="69"/>
      <c r="AC36" s="83"/>
      <c r="AD36" s="83"/>
      <c r="AE36" s="69"/>
      <c r="AF36" s="83"/>
      <c r="AG36" s="83"/>
      <c r="AH36" s="69"/>
    </row>
    <row r="37" spans="1:34" ht="15.75">
      <c r="A37" s="48" t="s">
        <v>87</v>
      </c>
      <c r="B37" s="38" t="s">
        <v>46</v>
      </c>
      <c r="C37" s="8" t="s">
        <v>90</v>
      </c>
      <c r="D37" s="81"/>
      <c r="E37" s="81"/>
      <c r="F37" s="82"/>
      <c r="G37" s="82"/>
      <c r="H37" s="68"/>
      <c r="I37" s="82"/>
      <c r="J37" s="82"/>
      <c r="K37" s="82"/>
      <c r="L37" s="82"/>
      <c r="M37" s="82"/>
      <c r="N37" s="82"/>
      <c r="O37" s="82"/>
      <c r="P37" s="82"/>
      <c r="Q37" s="82"/>
      <c r="R37" s="68"/>
      <c r="S37" s="82"/>
      <c r="T37" s="82"/>
      <c r="U37" s="82"/>
      <c r="V37" s="82"/>
      <c r="W37" s="82"/>
      <c r="X37" s="68"/>
      <c r="Y37" s="82"/>
      <c r="Z37" s="82"/>
      <c r="AA37" s="82"/>
      <c r="AB37" s="69"/>
      <c r="AC37" s="83"/>
      <c r="AD37" s="83"/>
      <c r="AE37" s="69"/>
      <c r="AF37" s="83"/>
      <c r="AG37" s="83"/>
      <c r="AH37" s="69"/>
    </row>
    <row r="38" spans="1:34" ht="15.75">
      <c r="A38" s="48" t="s">
        <v>88</v>
      </c>
      <c r="B38" s="38" t="s">
        <v>46</v>
      </c>
      <c r="C38" s="8" t="s">
        <v>91</v>
      </c>
      <c r="D38" s="81"/>
      <c r="E38" s="81"/>
      <c r="F38" s="82"/>
      <c r="G38" s="82"/>
      <c r="H38" s="68"/>
      <c r="I38" s="82"/>
      <c r="J38" s="82"/>
      <c r="K38" s="82"/>
      <c r="L38" s="82"/>
      <c r="M38" s="82"/>
      <c r="N38" s="82"/>
      <c r="O38" s="82"/>
      <c r="P38" s="82"/>
      <c r="Q38" s="82"/>
      <c r="R38" s="68"/>
      <c r="S38" s="82"/>
      <c r="T38" s="82"/>
      <c r="U38" s="82"/>
      <c r="V38" s="82"/>
      <c r="W38" s="82"/>
      <c r="X38" s="68"/>
      <c r="Y38" s="82"/>
      <c r="Z38" s="82"/>
      <c r="AA38" s="82"/>
      <c r="AB38" s="69"/>
      <c r="AC38" s="83"/>
      <c r="AD38" s="83"/>
      <c r="AE38" s="69"/>
      <c r="AF38" s="83"/>
      <c r="AG38" s="83"/>
      <c r="AH38" s="69"/>
    </row>
    <row r="39" spans="1:34" ht="15.75">
      <c r="A39" s="48"/>
      <c r="B39" s="8"/>
      <c r="C39" s="8"/>
      <c r="D39" s="85"/>
      <c r="E39" s="85"/>
      <c r="F39" s="82"/>
      <c r="G39" s="82"/>
      <c r="H39" s="68"/>
      <c r="I39" s="82"/>
      <c r="J39" s="82"/>
      <c r="K39" s="82"/>
      <c r="L39" s="82"/>
      <c r="M39" s="82"/>
      <c r="N39" s="82"/>
      <c r="O39" s="82"/>
      <c r="P39" s="82"/>
      <c r="Q39" s="82"/>
      <c r="R39" s="68"/>
      <c r="S39" s="82"/>
      <c r="T39" s="82"/>
      <c r="U39" s="82"/>
      <c r="V39" s="82"/>
      <c r="W39" s="82"/>
      <c r="X39" s="68"/>
      <c r="Y39" s="82"/>
      <c r="Z39" s="82"/>
      <c r="AA39" s="82"/>
      <c r="AB39" s="69"/>
      <c r="AC39" s="83"/>
      <c r="AD39" s="83"/>
      <c r="AE39" s="69"/>
      <c r="AF39" s="83"/>
      <c r="AG39" s="83"/>
      <c r="AH39" s="69"/>
    </row>
    <row r="40" spans="6:34" s="2" customFormat="1" ht="15"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7"/>
      <c r="AC40" s="87"/>
      <c r="AD40" s="87"/>
      <c r="AE40" s="87"/>
      <c r="AF40" s="87"/>
      <c r="AG40" s="87"/>
      <c r="AH40" s="87"/>
    </row>
    <row r="41" spans="6:34" s="2" customFormat="1" ht="15"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2"/>
      <c r="AC41" s="12"/>
      <c r="AD41" s="12"/>
      <c r="AE41" s="12"/>
      <c r="AF41" s="12"/>
      <c r="AG41" s="12"/>
      <c r="AH41" s="12"/>
    </row>
    <row r="42" spans="3:34" s="2" customFormat="1" ht="15">
      <c r="C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8"/>
      <c r="AC42" s="88"/>
      <c r="AD42" s="88"/>
      <c r="AE42" s="88"/>
      <c r="AF42" s="88"/>
      <c r="AG42" s="88"/>
      <c r="AH42" s="88"/>
    </row>
    <row r="43" spans="6:27" s="2" customFormat="1" ht="15"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6:27" s="2" customFormat="1" ht="15"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6:27" s="2" customFormat="1" ht="15"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6:27" s="2" customFormat="1" ht="15"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6:27" s="2" customFormat="1" ht="15"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6:27" s="2" customFormat="1" ht="15"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6:27" s="2" customFormat="1" ht="15"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6:27" s="2" customFormat="1" ht="15"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6:27" s="2" customFormat="1" ht="15"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6:27" s="2" customFormat="1" ht="15"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6:27" s="2" customFormat="1" ht="15"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6:27" s="2" customFormat="1" ht="1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6:27" s="2" customFormat="1" ht="15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6:27" s="2" customFormat="1" ht="15"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6:27" s="2" customFormat="1" ht="15"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6:27" s="2" customFormat="1" ht="15"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6:27" s="2" customFormat="1" ht="15"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6:27" s="2" customFormat="1" ht="15"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6:27" s="2" customFormat="1" ht="15"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6:27" s="2" customFormat="1" ht="15"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6:27" s="2" customFormat="1" ht="15"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6:27" s="2" customFormat="1" ht="15"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6:27" s="2" customFormat="1" ht="15"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6:27" s="2" customFormat="1" ht="15"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6:27" s="2" customFormat="1" ht="15"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6:27" s="2" customFormat="1" ht="15"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6:27" s="2" customFormat="1" ht="15"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6:27" s="2" customFormat="1" ht="15"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6:27" s="2" customFormat="1" ht="15"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6:27" s="2" customFormat="1" ht="15"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6:27" s="2" customFormat="1" ht="15"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6:27" s="2" customFormat="1" ht="15"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6:27" s="2" customFormat="1" ht="15"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6:27" s="2" customFormat="1" ht="15"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6:27" s="2" customFormat="1" ht="15"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6:27" s="2" customFormat="1" ht="15"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6:27" s="2" customFormat="1" ht="15"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6:27" s="2" customFormat="1" ht="15"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6:27" s="2" customFormat="1" ht="15"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6:27" s="2" customFormat="1" ht="15"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6:27" s="2" customFormat="1" ht="15"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6:27" s="2" customFormat="1" ht="15"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6:27" s="2" customFormat="1" ht="15"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6:27" s="2" customFormat="1" ht="15"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6:27" s="2" customFormat="1" ht="15"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6:27" s="2" customFormat="1" ht="15"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6:27" s="2" customFormat="1" ht="15"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6:27" s="2" customFormat="1" ht="15"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6:27" s="2" customFormat="1" ht="15"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6:27" s="2" customFormat="1" ht="15"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6:27" s="2" customFormat="1" ht="15"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6:27" s="2" customFormat="1" ht="15"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6:27" s="2" customFormat="1" ht="15"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6:27" s="2" customFormat="1" ht="15"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6:27" s="2" customFormat="1" ht="15"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6:27" s="2" customFormat="1" ht="15"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6:27" s="2" customFormat="1" ht="15"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6:27" s="2" customFormat="1" ht="15"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6:27" s="2" customFormat="1" ht="15"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6:27" s="2" customFormat="1" ht="15"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6:27" s="2" customFormat="1" ht="15"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6:27" s="2" customFormat="1" ht="15"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6:27" s="2" customFormat="1" ht="15"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6:27" s="2" customFormat="1" ht="15"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6:27" s="2" customFormat="1" ht="15"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6:27" s="2" customFormat="1" ht="15"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6:27" s="2" customFormat="1" ht="15"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6:27" s="2" customFormat="1" ht="15"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6:27" s="2" customFormat="1" ht="15"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6:27" s="2" customFormat="1" ht="15"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6:27" s="2" customFormat="1" ht="15"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6:27" s="2" customFormat="1" ht="15"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6:27" s="2" customFormat="1" ht="15"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6:27" s="2" customFormat="1" ht="15"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6:27" s="2" customFormat="1" ht="15"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6:27" s="2" customFormat="1" ht="15"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6:27" s="2" customFormat="1" ht="15"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6:27" s="2" customFormat="1" ht="15"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6:27" s="2" customFormat="1" ht="15"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6:27" s="2" customFormat="1" ht="15"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6:27" s="2" customFormat="1" ht="15"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6:27" s="2" customFormat="1" ht="15"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6:27" s="2" customFormat="1" ht="15"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6:27" s="2" customFormat="1" ht="15"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6:27" s="2" customFormat="1" ht="15"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6:27" s="2" customFormat="1" ht="15"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6:27" s="2" customFormat="1" ht="15"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6:27" s="2" customFormat="1" ht="15"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6:27" s="2" customFormat="1" ht="15"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6:27" s="2" customFormat="1" ht="15"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6:27" s="2" customFormat="1" ht="15"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6:27" s="2" customFormat="1" ht="15"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6:27" s="2" customFormat="1" ht="15"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6:27" s="2" customFormat="1" ht="15"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6:27" s="2" customFormat="1" ht="15"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6:27" s="2" customFormat="1" ht="15"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6:27" s="2" customFormat="1" ht="15"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6:27" s="2" customFormat="1" ht="15"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6:27" s="2" customFormat="1" ht="15"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6:27" s="2" customFormat="1" ht="15"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6:27" s="2" customFormat="1" ht="15"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6:27" s="2" customFormat="1" ht="15"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6:27" s="2" customFormat="1" ht="15"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6:27" s="2" customFormat="1" ht="15"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6:27" s="2" customFormat="1" ht="15"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6:27" s="2" customFormat="1" ht="15"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6:27" s="2" customFormat="1" ht="15"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6:27" s="2" customFormat="1" ht="15"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6:27" s="2" customFormat="1" ht="15"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6:27" s="2" customFormat="1" ht="15"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6:27" s="2" customFormat="1" ht="15"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6:27" s="2" customFormat="1" ht="15"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6:27" s="2" customFormat="1" ht="15"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6:27" s="2" customFormat="1" ht="15"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6:27" s="2" customFormat="1" ht="15"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6:27" s="2" customFormat="1" ht="15"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6:27" s="2" customFormat="1" ht="15"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6:27" s="2" customFormat="1" ht="15"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6:27" s="2" customFormat="1" ht="15"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6:27" s="2" customFormat="1" ht="15"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6:27" s="2" customFormat="1" ht="15"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6:27" s="2" customFormat="1" ht="15"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6:27" s="2" customFormat="1" ht="15"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6:27" s="2" customFormat="1" ht="15"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6:27" s="2" customFormat="1" ht="15"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6:27" s="2" customFormat="1" ht="15"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6:27" s="2" customFormat="1" ht="15"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6:27" s="2" customFormat="1" ht="15"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6:27" s="2" customFormat="1" ht="15"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6:27" s="2" customFormat="1" ht="15"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</sheetData>
  <sheetProtection/>
  <mergeCells count="2"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 Scienze Zootecniche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Tagliapietra</dc:creator>
  <cp:keywords/>
  <dc:description/>
  <cp:lastModifiedBy>ammitagliapietra</cp:lastModifiedBy>
  <cp:lastPrinted>2005-06-17T07:49:27Z</cp:lastPrinted>
  <dcterms:created xsi:type="dcterms:W3CDTF">2004-10-07T12:09:28Z</dcterms:created>
  <dcterms:modified xsi:type="dcterms:W3CDTF">2014-04-07T11:03:05Z</dcterms:modified>
  <cp:category/>
  <cp:version/>
  <cp:contentType/>
  <cp:contentStatus/>
</cp:coreProperties>
</file>