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8" activeTab="3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<sst xmlns="http://schemas.openxmlformats.org/spreadsheetml/2006/main" count="92" uniqueCount="38">
  <si>
    <t>FREQUENZE</t>
  </si>
  <si>
    <t>CALCOLO</t>
  </si>
  <si>
    <t>FREQUENZA ASSOLUTA</t>
  </si>
  <si>
    <t>FREQUENZA RELATIVA</t>
  </si>
  <si>
    <t>FREQUENZA ASSOLUTA CUMULATA</t>
  </si>
  <si>
    <t>FREQUENZA RELATIVA CUMULATA</t>
  </si>
  <si>
    <t>ASS CUM</t>
  </si>
  <si>
    <t>ASS</t>
  </si>
  <si>
    <t>REL</t>
  </si>
  <si>
    <t>REL(%)</t>
  </si>
  <si>
    <t>REL CUM</t>
  </si>
  <si>
    <t>REL CUM(%)</t>
  </si>
  <si>
    <t>totale</t>
  </si>
  <si>
    <t>MINIMO</t>
  </si>
  <si>
    <t>MASSIMO</t>
  </si>
  <si>
    <t>INT VARIAZIONE</t>
  </si>
  <si>
    <t>MEDIA</t>
  </si>
  <si>
    <t>MODA</t>
  </si>
  <si>
    <t>MEDIANA</t>
  </si>
  <si>
    <t>MEDIA GEOM</t>
  </si>
  <si>
    <t>MEDIA ARM</t>
  </si>
  <si>
    <t>DEVIANZA</t>
  </si>
  <si>
    <t>VARIANZA POP</t>
  </si>
  <si>
    <t>DEV.ST.POP</t>
  </si>
  <si>
    <t>COEF.VAR.POP</t>
  </si>
  <si>
    <t>VARIANZA CAMP</t>
  </si>
  <si>
    <t>DEV.ST.CAMP</t>
  </si>
  <si>
    <t>COEF.VAR.CAMP</t>
  </si>
  <si>
    <t>classe</t>
  </si>
  <si>
    <t>COSTI</t>
  </si>
  <si>
    <t>RICAVI</t>
  </si>
  <si>
    <t>(%incidenza)</t>
  </si>
  <si>
    <t>GUADAGNO</t>
  </si>
  <si>
    <t>(%incidenza annuale)</t>
  </si>
  <si>
    <t>Media I</t>
  </si>
  <si>
    <t>CAMPIONE</t>
  </si>
  <si>
    <t>CONCENTRAZIONE ZUCCHERI</t>
  </si>
  <si>
    <t>ETANOLO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</si>
</sst>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18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 vertical="center" wrapTex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Foglio2!$F$11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Foglio2!$B$12:$B$21</c:f>
              <c:strCache/>
            </c:strRef>
          </c:cat>
          <c:val>
            <c:numRef>
              <c:f>Foglio2!$F$12:$F$21</c:f>
              <c:numCache/>
            </c:numRef>
          </c:val>
        </c:ser>
        <c:gapWidth val="100"/>
        <c:axId val="16410996"/>
        <c:axId val="13481237"/>
      </c:barChart>
      <c:dateAx>
        <c:axId val="1641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481237"/>
        <c:crosses val="autoZero"/>
        <c:auto val="0"/>
        <c:noMultiLvlLbl val="0"/>
      </c:dateAx>
      <c:valAx>
        <c:axId val="1348123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1099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Foglio2!$G$11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Foglio2!$B$12:$B$21</c:f>
              <c:strCache/>
            </c:strRef>
          </c:cat>
          <c:val>
            <c:numRef>
              <c:f>Foglio2!$G$12:$G$21</c:f>
              <c:numCache/>
            </c:numRef>
          </c:val>
        </c:ser>
        <c:gapWidth val="100"/>
        <c:axId val="54222270"/>
        <c:axId val="18238383"/>
      </c:barChart>
      <c:dateAx>
        <c:axId val="5422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238383"/>
        <c:crosses val="autoZero"/>
        <c:auto val="0"/>
        <c:noMultiLvlLbl val="0"/>
      </c:dateAx>
      <c:valAx>
        <c:axId val="1823838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22227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Foglio4!$C$1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Foglio4!$B$2:$B$11</c:f>
              <c:numCache/>
            </c:numRef>
          </c:xVal>
          <c:yVal>
            <c:numRef>
              <c:f>Foglio4!$C$2:$C$11</c:f>
              <c:numCache/>
            </c:numRef>
          </c:yVal>
          <c:smooth val="0"/>
        </c:ser>
        <c:axId val="29927720"/>
        <c:axId val="914025"/>
      </c:scatterChart>
      <c:valAx>
        <c:axId val="2992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4025"/>
        <c:crossesAt val="0"/>
        <c:crossBetween val="midCat"/>
        <c:dispUnits/>
      </c:valAx>
      <c:valAx>
        <c:axId val="914025"/>
        <c:scaling>
          <c:orientation val="minMax"/>
          <c:min val="7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7720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21</xdr:row>
      <xdr:rowOff>0</xdr:rowOff>
    </xdr:from>
    <xdr:to>
      <xdr:col>14</xdr:col>
      <xdr:colOff>266700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2381250" y="3409950"/>
        <a:ext cx="50196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228600</xdr:colOff>
      <xdr:row>10</xdr:row>
      <xdr:rowOff>38100</xdr:rowOff>
    </xdr:from>
    <xdr:to>
      <xdr:col>15</xdr:col>
      <xdr:colOff>28575</xdr:colOff>
      <xdr:row>22</xdr:row>
      <xdr:rowOff>38100</xdr:rowOff>
    </xdr:to>
    <xdr:graphicFrame>
      <xdr:nvGraphicFramePr>
        <xdr:cNvPr id="2" name="Chart 2"/>
        <xdr:cNvGraphicFramePr/>
      </xdr:nvGraphicFramePr>
      <xdr:xfrm>
        <a:off x="2333625" y="1657350"/>
        <a:ext cx="52863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</xdr:row>
      <xdr:rowOff>85725</xdr:rowOff>
    </xdr:from>
    <xdr:to>
      <xdr:col>10</xdr:col>
      <xdr:colOff>19050</xdr:colOff>
      <xdr:row>10</xdr:row>
      <xdr:rowOff>76200</xdr:rowOff>
    </xdr:to>
    <xdr:graphicFrame>
      <xdr:nvGraphicFramePr>
        <xdr:cNvPr id="1" name="Chart 1"/>
        <xdr:cNvGraphicFramePr/>
      </xdr:nvGraphicFramePr>
      <xdr:xfrm>
        <a:off x="5695950" y="400050"/>
        <a:ext cx="3381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9">
      <selection activeCell="G11" sqref="G11"/>
    </sheetView>
  </sheetViews>
  <sheetFormatPr defaultColWidth="6.8515625" defaultRowHeight="12.75"/>
  <cols>
    <col min="1" max="1" width="18.7109375" style="0" customWidth="1"/>
  </cols>
  <sheetData>
    <row r="1" ht="12.75">
      <c r="B1" t="s">
        <v>0</v>
      </c>
    </row>
    <row r="2" spans="2:5" ht="12.75">
      <c r="B2">
        <v>2</v>
      </c>
      <c r="C2">
        <v>5</v>
      </c>
      <c r="D2">
        <v>9</v>
      </c>
      <c r="E2">
        <v>5</v>
      </c>
    </row>
    <row r="3" spans="2:5" ht="12.75">
      <c r="B3">
        <v>9</v>
      </c>
      <c r="C3">
        <v>4</v>
      </c>
      <c r="D3">
        <v>8</v>
      </c>
      <c r="E3">
        <v>9</v>
      </c>
    </row>
    <row r="4" spans="2:5" ht="12.75">
      <c r="B4">
        <v>8</v>
      </c>
      <c r="C4">
        <v>2</v>
      </c>
      <c r="D4">
        <v>7</v>
      </c>
      <c r="E4">
        <v>5</v>
      </c>
    </row>
    <row r="6" ht="12.75">
      <c r="A6" s="1" t="s">
        <v>1</v>
      </c>
    </row>
    <row r="7" ht="12.75">
      <c r="A7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spans="1:7" ht="12.75">
      <c r="A11" s="2"/>
      <c r="B11" s="2" t="s">
        <v>6</v>
      </c>
      <c r="C11" s="2" t="s">
        <v>7</v>
      </c>
      <c r="D11" s="2" t="s">
        <v>8</v>
      </c>
      <c r="E11" s="2" t="s">
        <v>9</v>
      </c>
      <c r="F11" s="2" t="s">
        <v>10</v>
      </c>
      <c r="G11" s="2" t="s">
        <v>11</v>
      </c>
    </row>
    <row r="12" spans="1:7" ht="12.75">
      <c r="A12">
        <v>1</v>
      </c>
      <c r="B12">
        <f>FREQUENCY($B$2:$E$4,A12)</f>
        <v>0</v>
      </c>
      <c r="C12">
        <f>B12</f>
        <v>0</v>
      </c>
      <c r="D12">
        <f>C12/$C$22</f>
        <v>0</v>
      </c>
      <c r="E12">
        <f>D12*100</f>
        <v>0</v>
      </c>
      <c r="F12">
        <f>B12/$C$22</f>
        <v>0</v>
      </c>
      <c r="G12">
        <f>F12*100</f>
        <v>0</v>
      </c>
    </row>
    <row r="13" spans="1:7" ht="12.75">
      <c r="A13">
        <v>2</v>
      </c>
      <c r="B13">
        <f>FREQUENCY($B$2:$E$4,A13)</f>
        <v>2</v>
      </c>
      <c r="C13">
        <f>B13-B12</f>
        <v>2</v>
      </c>
      <c r="D13">
        <f>C13/$C$22</f>
        <v>0.16666666666666666</v>
      </c>
      <c r="E13">
        <f>D13*100</f>
        <v>16.666666666666664</v>
      </c>
      <c r="F13">
        <f>B13/$C$22</f>
        <v>0.16666666666666666</v>
      </c>
      <c r="G13">
        <f>F13*100</f>
        <v>16.666666666666664</v>
      </c>
    </row>
    <row r="14" spans="1:7" ht="12.75">
      <c r="A14">
        <v>3</v>
      </c>
      <c r="B14">
        <f>FREQUENCY($B$2:$E$4,A14)</f>
        <v>2</v>
      </c>
      <c r="C14">
        <f>B14-B13</f>
        <v>0</v>
      </c>
      <c r="D14">
        <f>C14/$C$22</f>
        <v>0</v>
      </c>
      <c r="E14">
        <f>D14*100</f>
        <v>0</v>
      </c>
      <c r="F14">
        <f>B14/$C$22</f>
        <v>0.16666666666666666</v>
      </c>
      <c r="G14">
        <f>F14*100</f>
        <v>16.666666666666664</v>
      </c>
    </row>
    <row r="15" spans="1:7" ht="12.75">
      <c r="A15">
        <v>4</v>
      </c>
      <c r="B15">
        <f>FREQUENCY($B$2:$E$4,A15)</f>
        <v>3</v>
      </c>
      <c r="C15">
        <f>B15-B14</f>
        <v>1</v>
      </c>
      <c r="D15">
        <f>C15/$C$22</f>
        <v>0.08333333333333333</v>
      </c>
      <c r="E15">
        <f>D15*100</f>
        <v>8.333333333333332</v>
      </c>
      <c r="F15">
        <f>B15/$C$22</f>
        <v>0.25</v>
      </c>
      <c r="G15">
        <f>F15*100</f>
        <v>25</v>
      </c>
    </row>
    <row r="16" spans="1:7" ht="12.75">
      <c r="A16">
        <v>5</v>
      </c>
      <c r="B16">
        <f>FREQUENCY($B$2:$E$4,A16)</f>
        <v>6</v>
      </c>
      <c r="C16">
        <f>B16-B15</f>
        <v>3</v>
      </c>
      <c r="D16">
        <f>C16/$C$22</f>
        <v>0.25</v>
      </c>
      <c r="E16">
        <f>D16*100</f>
        <v>25</v>
      </c>
      <c r="F16">
        <f>B16/$C$22</f>
        <v>0.5</v>
      </c>
      <c r="G16">
        <f>F16*100</f>
        <v>50</v>
      </c>
    </row>
    <row r="17" spans="1:7" ht="12.75">
      <c r="A17">
        <v>6</v>
      </c>
      <c r="B17">
        <f>FREQUENCY($B$2:$E$4,A17)</f>
        <v>6</v>
      </c>
      <c r="C17">
        <f>B17-B16</f>
        <v>0</v>
      </c>
      <c r="D17">
        <f>C17/$C$22</f>
        <v>0</v>
      </c>
      <c r="E17">
        <f>D17*100</f>
        <v>0</v>
      </c>
      <c r="F17">
        <f>B17/$C$22</f>
        <v>0.5</v>
      </c>
      <c r="G17">
        <f>F17*100</f>
        <v>50</v>
      </c>
    </row>
    <row r="18" spans="1:7" ht="12.75">
      <c r="A18">
        <v>7</v>
      </c>
      <c r="B18">
        <f>FREQUENCY($B$2:$E$4,A18)</f>
        <v>7</v>
      </c>
      <c r="C18">
        <f>B18-B17</f>
        <v>1</v>
      </c>
      <c r="D18">
        <f>C18/$C$22</f>
        <v>0.08333333333333333</v>
      </c>
      <c r="E18">
        <f>D18*100</f>
        <v>8.333333333333332</v>
      </c>
      <c r="F18">
        <f>B18/$C$22</f>
        <v>0.5833333333333334</v>
      </c>
      <c r="G18">
        <f>F18*100</f>
        <v>58.333333333333336</v>
      </c>
    </row>
    <row r="19" spans="1:7" ht="12.75">
      <c r="A19">
        <v>8</v>
      </c>
      <c r="B19">
        <f>FREQUENCY($B$2:$E$4,A19)</f>
        <v>9</v>
      </c>
      <c r="C19">
        <f>B19-B18</f>
        <v>2</v>
      </c>
      <c r="D19">
        <f>C19/$C$22</f>
        <v>0.16666666666666666</v>
      </c>
      <c r="E19">
        <f>D19*100</f>
        <v>16.666666666666664</v>
      </c>
      <c r="F19">
        <f>B19/$C$22</f>
        <v>0.75</v>
      </c>
      <c r="G19">
        <f>F19*100</f>
        <v>75</v>
      </c>
    </row>
    <row r="20" spans="1:7" ht="12.75">
      <c r="A20">
        <v>9</v>
      </c>
      <c r="B20">
        <f>FREQUENCY($B$2:$E$4,A20)</f>
        <v>12</v>
      </c>
      <c r="C20">
        <f>B20-B19</f>
        <v>3</v>
      </c>
      <c r="D20">
        <f>C20/$C$22</f>
        <v>0.25</v>
      </c>
      <c r="E20">
        <f>D20*100</f>
        <v>25</v>
      </c>
      <c r="F20">
        <f>B20/$C$22</f>
        <v>1</v>
      </c>
      <c r="G20">
        <f>F20*100</f>
        <v>100</v>
      </c>
    </row>
    <row r="22" spans="2:3" ht="12.75">
      <c r="B22" t="s">
        <v>12</v>
      </c>
      <c r="C22">
        <f>SUM(C12:C20)</f>
        <v>12</v>
      </c>
    </row>
    <row r="24" spans="1:2" ht="12.75">
      <c r="A24" t="s">
        <v>13</v>
      </c>
      <c r="B24">
        <f>MIN(B2:E4)</f>
        <v>2</v>
      </c>
    </row>
    <row r="25" spans="1:2" ht="12.75">
      <c r="A25" t="s">
        <v>14</v>
      </c>
      <c r="B25">
        <f>MAX(B2:E4)</f>
        <v>9</v>
      </c>
    </row>
    <row r="26" spans="1:2" ht="12.75">
      <c r="A26" t="s">
        <v>15</v>
      </c>
      <c r="B26">
        <f>B25-B24</f>
        <v>7</v>
      </c>
    </row>
    <row r="27" spans="1:2" ht="12.75">
      <c r="A27" t="s">
        <v>16</v>
      </c>
      <c r="B27">
        <f>AVERAGE(B2:E4)</f>
        <v>6.083333333333333</v>
      </c>
    </row>
    <row r="28" spans="1:2" ht="12.75">
      <c r="A28" t="s">
        <v>17</v>
      </c>
      <c r="B28">
        <f>MODE(B2:E4)</f>
        <v>5</v>
      </c>
    </row>
    <row r="29" spans="1:2" ht="12.75">
      <c r="A29" t="s">
        <v>18</v>
      </c>
      <c r="B29">
        <f>MEDIAN(B2:E4)</f>
        <v>6</v>
      </c>
    </row>
    <row r="30" spans="1:3" ht="12.75">
      <c r="A30" t="s">
        <v>19</v>
      </c>
      <c r="B30">
        <f>GEOMEAN(B2:E4)</f>
        <v>5.42733082326534</v>
      </c>
      <c r="C30">
        <f>IF(B30&gt;B27,"*","")</f>
      </c>
    </row>
    <row r="31" spans="1:3" ht="12.75">
      <c r="A31" t="s">
        <v>20</v>
      </c>
      <c r="B31">
        <f>HARMEAN(B2:E4)</f>
        <v>4.658040665434379</v>
      </c>
      <c r="C31">
        <f>IF(B31&gt;B30,"*","")</f>
      </c>
    </row>
    <row r="32" spans="1:2" ht="12.75">
      <c r="A32" t="s">
        <v>21</v>
      </c>
      <c r="B32">
        <f>DEVSQ(B2:E4)</f>
        <v>74.91666666666667</v>
      </c>
    </row>
    <row r="33" spans="1:2" ht="12.75">
      <c r="A33" t="s">
        <v>22</v>
      </c>
      <c r="B33">
        <f>B32/COUNTA(B2:E4)</f>
        <v>6.243055555555556</v>
      </c>
    </row>
    <row r="34" spans="1:2" ht="12.75">
      <c r="A34" t="s">
        <v>23</v>
      </c>
      <c r="B34">
        <f>SQRT(B33)</f>
        <v>2.4986107250941583</v>
      </c>
    </row>
    <row r="35" spans="1:3" ht="12.75">
      <c r="A35" t="s">
        <v>24</v>
      </c>
      <c r="B35">
        <f>B34/B27</f>
        <v>0.4107305301524644</v>
      </c>
      <c r="C35">
        <f>B35*100</f>
        <v>41.073053015246444</v>
      </c>
    </row>
    <row r="36" spans="1:2" ht="12.75">
      <c r="A36" t="s">
        <v>25</v>
      </c>
      <c r="B36">
        <f>B32/(COUNTA(B2:E4)-1)</f>
        <v>6.810606060606061</v>
      </c>
    </row>
    <row r="37" spans="1:2" ht="12.75">
      <c r="A37" t="s">
        <v>26</v>
      </c>
      <c r="B37">
        <f>SQRT(B36)</f>
        <v>2.6097137890209456</v>
      </c>
    </row>
    <row r="38" spans="1:3" ht="12.75">
      <c r="A38" t="s">
        <v>27</v>
      </c>
      <c r="B38">
        <f>B37/B27</f>
        <v>0.42899404751029246</v>
      </c>
      <c r="C38">
        <f>B38*100</f>
        <v>42.899404751029245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0">
      <selection activeCell="G11" sqref="G11"/>
    </sheetView>
  </sheetViews>
  <sheetFormatPr defaultColWidth="6.8515625" defaultRowHeight="12.75"/>
  <cols>
    <col min="1" max="1" width="17.8515625" style="0" customWidth="1"/>
  </cols>
  <sheetData>
    <row r="1" ht="12.75">
      <c r="B1" t="s">
        <v>0</v>
      </c>
    </row>
    <row r="2" spans="2:5" ht="12.75">
      <c r="B2">
        <v>4.1</v>
      </c>
      <c r="C2">
        <v>1.2</v>
      </c>
      <c r="D2">
        <v>9.1</v>
      </c>
      <c r="E2">
        <v>5</v>
      </c>
    </row>
    <row r="3" spans="2:5" ht="12.75">
      <c r="B3">
        <v>3.5</v>
      </c>
      <c r="C3">
        <v>8.1</v>
      </c>
      <c r="D3">
        <v>3.6</v>
      </c>
      <c r="E3">
        <v>5.7</v>
      </c>
    </row>
    <row r="4" spans="2:5" ht="12.75">
      <c r="B4">
        <v>6.9</v>
      </c>
      <c r="C4">
        <v>0.9</v>
      </c>
      <c r="D4">
        <v>9.2</v>
      </c>
      <c r="E4">
        <v>1.2</v>
      </c>
    </row>
    <row r="6" ht="12.75">
      <c r="A6" s="1" t="s">
        <v>1</v>
      </c>
    </row>
    <row r="7" ht="12.75">
      <c r="A7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spans="2:8" ht="13.5">
      <c r="B11" s="2" t="s">
        <v>28</v>
      </c>
      <c r="C11" s="2" t="s">
        <v>6</v>
      </c>
      <c r="D11" s="2" t="s">
        <v>7</v>
      </c>
      <c r="E11" s="2" t="s">
        <v>8</v>
      </c>
      <c r="F11" s="2" t="s">
        <v>9</v>
      </c>
      <c r="G11" s="2" t="s">
        <v>10</v>
      </c>
      <c r="H11" s="2" t="s">
        <v>11</v>
      </c>
    </row>
    <row r="12" spans="1:8" ht="12.75">
      <c r="A12">
        <v>1</v>
      </c>
      <c r="B12" s="3" t="str">
        <f>"0 - "&amp;A12</f>
        <v>0 - 1</v>
      </c>
      <c r="C12">
        <f>FREQUENCY($B$2:$E$4,A12)</f>
        <v>1</v>
      </c>
      <c r="D12">
        <f>C12</f>
        <v>1</v>
      </c>
      <c r="E12">
        <f>D12/$C$23</f>
        <v>0.08333333333333333</v>
      </c>
      <c r="F12">
        <f>E12*100</f>
        <v>8.333333333333332</v>
      </c>
      <c r="G12">
        <f>C12/$C$23</f>
        <v>0.08333333333333333</v>
      </c>
      <c r="H12">
        <f>G12*100</f>
        <v>8.333333333333332</v>
      </c>
    </row>
    <row r="13" spans="1:8" ht="12.75">
      <c r="A13">
        <v>2</v>
      </c>
      <c r="B13" s="3" t="str">
        <f>A12&amp;" - "&amp;A13</f>
        <v>1 - 2</v>
      </c>
      <c r="C13">
        <f>FREQUENCY($B$2:$E$4,A13)</f>
        <v>3</v>
      </c>
      <c r="D13">
        <f>C13-C12</f>
        <v>2</v>
      </c>
      <c r="E13">
        <f>D13/$C$23</f>
        <v>0.16666666666666666</v>
      </c>
      <c r="F13">
        <f>E13*100</f>
        <v>16.666666666666664</v>
      </c>
      <c r="G13">
        <f>C13/$C$23</f>
        <v>0.25</v>
      </c>
      <c r="H13">
        <f>G13*100</f>
        <v>25</v>
      </c>
    </row>
    <row r="14" spans="1:8" ht="12.75">
      <c r="A14">
        <v>3</v>
      </c>
      <c r="B14" s="3" t="str">
        <f>A13&amp;" - "&amp;A14</f>
        <v>2 - 3</v>
      </c>
      <c r="C14">
        <f>FREQUENCY($B$2:$E$4,A14)</f>
        <v>3</v>
      </c>
      <c r="D14">
        <f>C14-C13</f>
        <v>0</v>
      </c>
      <c r="E14">
        <f>D14/$C$23</f>
        <v>0</v>
      </c>
      <c r="F14">
        <f>E14*100</f>
        <v>0</v>
      </c>
      <c r="G14">
        <f>C14/$C$23</f>
        <v>0.25</v>
      </c>
      <c r="H14">
        <f>G14*100</f>
        <v>25</v>
      </c>
    </row>
    <row r="15" spans="1:8" ht="12.75">
      <c r="A15">
        <v>4</v>
      </c>
      <c r="B15" s="3" t="str">
        <f>A14&amp;" - "&amp;A15</f>
        <v>3 - 4</v>
      </c>
      <c r="C15">
        <f>FREQUENCY($B$2:$E$4,A15)</f>
        <v>5</v>
      </c>
      <c r="D15">
        <f>C15-C14</f>
        <v>2</v>
      </c>
      <c r="E15">
        <f>D15/$C$23</f>
        <v>0.16666666666666666</v>
      </c>
      <c r="F15">
        <f>E15*100</f>
        <v>16.666666666666664</v>
      </c>
      <c r="G15">
        <f>C15/$C$23</f>
        <v>0.4166666666666667</v>
      </c>
      <c r="H15">
        <f>G15*100</f>
        <v>41.66666666666667</v>
      </c>
    </row>
    <row r="16" spans="1:8" ht="12.75">
      <c r="A16">
        <v>5</v>
      </c>
      <c r="B16" s="3" t="str">
        <f>A15&amp;" - "&amp;A16</f>
        <v>4 - 5</v>
      </c>
      <c r="C16">
        <f>FREQUENCY($B$2:$E$4,A16)</f>
        <v>7</v>
      </c>
      <c r="D16">
        <f>C16-C15</f>
        <v>2</v>
      </c>
      <c r="E16">
        <f>D16/$C$23</f>
        <v>0.16666666666666666</v>
      </c>
      <c r="F16">
        <f>E16*100</f>
        <v>16.666666666666664</v>
      </c>
      <c r="G16">
        <f>C16/$C$23</f>
        <v>0.5833333333333334</v>
      </c>
      <c r="H16">
        <f>G16*100</f>
        <v>58.333333333333336</v>
      </c>
    </row>
    <row r="17" spans="1:8" ht="12.75">
      <c r="A17">
        <v>6</v>
      </c>
      <c r="B17" s="3" t="str">
        <f>A16&amp;" - "&amp;A17</f>
        <v>5 - 6</v>
      </c>
      <c r="C17">
        <f>FREQUENCY($B$2:$E$4,A17)</f>
        <v>8</v>
      </c>
      <c r="D17">
        <f>C17-C16</f>
        <v>1</v>
      </c>
      <c r="E17">
        <f>D17/$C$23</f>
        <v>0.08333333333333333</v>
      </c>
      <c r="F17">
        <f>E17*100</f>
        <v>8.333333333333332</v>
      </c>
      <c r="G17">
        <f>C17/$C$23</f>
        <v>0.6666666666666666</v>
      </c>
      <c r="H17">
        <f>G17*100</f>
        <v>66.66666666666666</v>
      </c>
    </row>
    <row r="18" spans="1:8" ht="12.75">
      <c r="A18">
        <v>7</v>
      </c>
      <c r="B18" s="3" t="str">
        <f>A17&amp;" - "&amp;A18</f>
        <v>6 - 7</v>
      </c>
      <c r="C18">
        <f>FREQUENCY($B$2:$E$4,A18)</f>
        <v>9</v>
      </c>
      <c r="D18">
        <f>C18-C17</f>
        <v>1</v>
      </c>
      <c r="E18">
        <f>D18/$C$23</f>
        <v>0.08333333333333333</v>
      </c>
      <c r="F18">
        <f>E18*100</f>
        <v>8.333333333333332</v>
      </c>
      <c r="G18">
        <f>C18/$C$23</f>
        <v>0.75</v>
      </c>
      <c r="H18">
        <f>G18*100</f>
        <v>75</v>
      </c>
    </row>
    <row r="19" spans="1:8" ht="12.75">
      <c r="A19">
        <v>8</v>
      </c>
      <c r="B19" s="3" t="str">
        <f>A18&amp;" - "&amp;A19</f>
        <v>7 - 8</v>
      </c>
      <c r="C19">
        <f>FREQUENCY($B$2:$E$4,A19)</f>
        <v>9</v>
      </c>
      <c r="D19">
        <f>C19-C18</f>
        <v>0</v>
      </c>
      <c r="E19">
        <f>D19/$C$23</f>
        <v>0</v>
      </c>
      <c r="F19">
        <f>E19*100</f>
        <v>0</v>
      </c>
      <c r="G19">
        <f>C19/$C$23</f>
        <v>0.75</v>
      </c>
      <c r="H19">
        <f>G19*100</f>
        <v>75</v>
      </c>
    </row>
    <row r="20" spans="1:8" ht="12.75">
      <c r="A20">
        <v>9</v>
      </c>
      <c r="B20" s="3" t="str">
        <f>A19&amp;" - "&amp;A20</f>
        <v>8 - 9</v>
      </c>
      <c r="C20">
        <f>FREQUENCY($B$2:$E$4,A20)</f>
        <v>10</v>
      </c>
      <c r="D20">
        <f>C20-C19</f>
        <v>1</v>
      </c>
      <c r="E20">
        <f>D20/$C$23</f>
        <v>0.08333333333333333</v>
      </c>
      <c r="F20">
        <f>E20*100</f>
        <v>8.333333333333332</v>
      </c>
      <c r="G20">
        <f>C20/$C$23</f>
        <v>0.8333333333333334</v>
      </c>
      <c r="H20">
        <f>G20*100</f>
        <v>83.33333333333334</v>
      </c>
    </row>
    <row r="21" spans="1:8" ht="12.75">
      <c r="A21">
        <v>10</v>
      </c>
      <c r="B21" s="3" t="str">
        <f>A20&amp;" - "&amp;A21</f>
        <v>9 - 10</v>
      </c>
      <c r="C21">
        <f>FREQUENCY($B$2:$E$4,A21)</f>
        <v>12</v>
      </c>
      <c r="D21">
        <f>C21-C20</f>
        <v>2</v>
      </c>
      <c r="E21">
        <f>D21/$C$23</f>
        <v>0.16666666666666666</v>
      </c>
      <c r="F21">
        <f>E21*100</f>
        <v>16.666666666666664</v>
      </c>
      <c r="G21">
        <f>C21/$C$23</f>
        <v>1</v>
      </c>
      <c r="H21">
        <f>G21*100</f>
        <v>100</v>
      </c>
    </row>
    <row r="23" spans="2:3" ht="12.75">
      <c r="B23" t="s">
        <v>12</v>
      </c>
      <c r="C23">
        <f>SUM(D12:D21)</f>
        <v>12</v>
      </c>
    </row>
    <row r="25" spans="1:2" ht="12.75">
      <c r="A25" t="s">
        <v>13</v>
      </c>
      <c r="B25">
        <f>MIN(B2:E4)</f>
        <v>0.9</v>
      </c>
    </row>
    <row r="26" spans="1:2" ht="12.75">
      <c r="A26" t="s">
        <v>14</v>
      </c>
      <c r="B26">
        <f>MAX(B2:E4)</f>
        <v>9.2</v>
      </c>
    </row>
    <row r="27" spans="1:2" ht="12.75">
      <c r="A27" t="s">
        <v>15</v>
      </c>
      <c r="B27">
        <f>B26-B25</f>
        <v>8.299999999999999</v>
      </c>
    </row>
    <row r="28" spans="1:2" ht="12.75">
      <c r="A28" t="s">
        <v>16</v>
      </c>
      <c r="B28">
        <f>AVERAGE(B2:E4)</f>
        <v>4.875</v>
      </c>
    </row>
    <row r="29" spans="1:2" ht="12.75">
      <c r="A29" t="s">
        <v>18</v>
      </c>
      <c r="B29">
        <f>MEDIAN(B2:E4)</f>
        <v>4.55</v>
      </c>
    </row>
    <row r="30" spans="1:3" ht="12.75">
      <c r="A30" t="s">
        <v>19</v>
      </c>
      <c r="B30">
        <f>GEOMEAN(B2:E4)</f>
        <v>3.7951647424892263</v>
      </c>
      <c r="C30">
        <f>IF(B30&gt;B28,"*","")</f>
      </c>
    </row>
    <row r="31" spans="1:3" ht="12.75">
      <c r="A31" t="s">
        <v>20</v>
      </c>
      <c r="B31">
        <f>HARMEAN(B2:E4)</f>
        <v>2.6980959073889204</v>
      </c>
      <c r="C31">
        <f>IF(B31&gt;B30,"*","")</f>
      </c>
    </row>
    <row r="32" spans="1:2" ht="12.75">
      <c r="A32" t="s">
        <v>21</v>
      </c>
      <c r="B32">
        <f>DEVSQ(B2:E4)</f>
        <v>98.68249999999999</v>
      </c>
    </row>
    <row r="33" spans="1:2" ht="12.75">
      <c r="A33" t="s">
        <v>22</v>
      </c>
      <c r="B33">
        <f>B32/COUNTA(B2:E4)</f>
        <v>8.223541666666666</v>
      </c>
    </row>
    <row r="34" spans="1:2" ht="12.75">
      <c r="A34" t="s">
        <v>23</v>
      </c>
      <c r="B34">
        <f>SQRT(B33)</f>
        <v>2.867671819903154</v>
      </c>
    </row>
    <row r="35" spans="1:3" ht="12.75">
      <c r="A35" t="s">
        <v>24</v>
      </c>
      <c r="B35">
        <f>B34/B28</f>
        <v>0.5882403733134675</v>
      </c>
      <c r="C35">
        <f>B35*100</f>
        <v>58.824037331346744</v>
      </c>
    </row>
    <row r="36" spans="1:2" ht="12.75">
      <c r="A36" t="s">
        <v>25</v>
      </c>
      <c r="B36">
        <f>B32/(COUNTA(B2:E4)-1)</f>
        <v>8.971136363636363</v>
      </c>
    </row>
    <row r="37" spans="1:2" ht="12.75">
      <c r="A37" t="s">
        <v>26</v>
      </c>
      <c r="B37">
        <f>SQRT(B36)</f>
        <v>2.9951855307537065</v>
      </c>
    </row>
    <row r="38" spans="1:3" ht="12.75">
      <c r="A38" t="s">
        <v>27</v>
      </c>
      <c r="B38">
        <f>B37/B28</f>
        <v>0.6143970319494783</v>
      </c>
      <c r="C38">
        <f>B38*100</f>
        <v>61.439703194947825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Roman,Standard"&amp;12&amp;A</oddHeader>
    <oddFooter>&amp;C&amp;"Times New Roman,Standard"&amp;12Pagina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I16" sqref="I16"/>
    </sheetView>
  </sheetViews>
  <sheetFormatPr defaultColWidth="6.8515625" defaultRowHeight="12.75"/>
  <cols>
    <col min="1" max="1" width="17.8515625" style="0" customWidth="1"/>
  </cols>
  <sheetData>
    <row r="1" spans="2:7" ht="12.75">
      <c r="B1" t="s">
        <v>29</v>
      </c>
      <c r="G1" t="s">
        <v>30</v>
      </c>
    </row>
    <row r="2" spans="2:10" ht="13.5">
      <c r="B2">
        <v>2.4</v>
      </c>
      <c r="C2">
        <v>6</v>
      </c>
      <c r="D2">
        <v>7.8</v>
      </c>
      <c r="E2">
        <v>2.4</v>
      </c>
      <c r="G2">
        <v>4</v>
      </c>
      <c r="H2">
        <v>6.1</v>
      </c>
      <c r="I2">
        <v>9.9</v>
      </c>
      <c r="J2">
        <v>2.9</v>
      </c>
    </row>
    <row r="3" spans="2:10" ht="13.5">
      <c r="B3">
        <v>9.1</v>
      </c>
      <c r="C3">
        <v>8.8</v>
      </c>
      <c r="D3">
        <v>6.6</v>
      </c>
      <c r="E3">
        <v>2.8</v>
      </c>
      <c r="G3">
        <v>9.9</v>
      </c>
      <c r="H3">
        <v>9.700000000000001</v>
      </c>
      <c r="I3">
        <v>8.4</v>
      </c>
      <c r="J3">
        <v>3.7</v>
      </c>
    </row>
    <row r="4" spans="2:10" ht="13.5">
      <c r="B4">
        <v>3.7</v>
      </c>
      <c r="C4">
        <v>7.7</v>
      </c>
      <c r="D4">
        <v>2.6</v>
      </c>
      <c r="E4">
        <v>7.7</v>
      </c>
      <c r="G4">
        <v>5.4</v>
      </c>
      <c r="H4">
        <v>8.9</v>
      </c>
      <c r="I4">
        <v>4.1</v>
      </c>
      <c r="J4">
        <v>8.8</v>
      </c>
    </row>
    <row r="6" spans="1:7" ht="13.5">
      <c r="A6" s="1" t="s">
        <v>1</v>
      </c>
      <c r="G6" t="s">
        <v>31</v>
      </c>
    </row>
    <row r="7" spans="1:10" ht="13.5">
      <c r="A7" s="4" t="s">
        <v>32</v>
      </c>
      <c r="G7">
        <f>B2/G2*100</f>
        <v>60</v>
      </c>
      <c r="H7">
        <f>C2/H2*100</f>
        <v>98.36065573770493</v>
      </c>
      <c r="I7">
        <f>D2/I2*100</f>
        <v>78.78787878787878</v>
      </c>
      <c r="J7">
        <f>E2/J2*100</f>
        <v>82.75862068965517</v>
      </c>
    </row>
    <row r="8" spans="1:10" ht="13.5">
      <c r="A8" t="s">
        <v>2</v>
      </c>
      <c r="G8">
        <f>B3/G3*100</f>
        <v>91.91919191919192</v>
      </c>
      <c r="H8">
        <f>C3/H3*100</f>
        <v>90.72164948453609</v>
      </c>
      <c r="I8">
        <f>D3/I3*100</f>
        <v>78.57142857142856</v>
      </c>
      <c r="J8">
        <f>E3/J3*100</f>
        <v>75.67567567567568</v>
      </c>
    </row>
    <row r="9" spans="1:10" ht="13.5">
      <c r="A9" t="s">
        <v>3</v>
      </c>
      <c r="G9">
        <f>B4/G4*100</f>
        <v>68.5185185185185</v>
      </c>
      <c r="H9">
        <f>C4/H4*100</f>
        <v>86.51685393258427</v>
      </c>
      <c r="I9">
        <f>D4/I4*100</f>
        <v>63.41463414634148</v>
      </c>
      <c r="J9">
        <f>E4/J4*100</f>
        <v>87.5</v>
      </c>
    </row>
    <row r="10" ht="13.5">
      <c r="A10" t="s">
        <v>4</v>
      </c>
    </row>
    <row r="11" ht="12.75">
      <c r="A11" t="s">
        <v>5</v>
      </c>
    </row>
    <row r="12" ht="13.5">
      <c r="I12" t="s">
        <v>33</v>
      </c>
    </row>
    <row r="13" spans="2:9" ht="13.5">
      <c r="B13" t="s">
        <v>32</v>
      </c>
      <c r="I13">
        <f>SUM(B2:E4)/SUM(G2:J4)*100</f>
        <v>82.64058679706604</v>
      </c>
    </row>
    <row r="14" spans="2:9" ht="13.5">
      <c r="B14">
        <f>G2-B2</f>
        <v>1.6</v>
      </c>
      <c r="C14">
        <f>H2-C2</f>
        <v>0.09999999999999964</v>
      </c>
      <c r="D14">
        <f>I2-D2</f>
        <v>2.1000000000000005</v>
      </c>
      <c r="E14">
        <f>J2-E2</f>
        <v>0.5</v>
      </c>
      <c r="H14" t="s">
        <v>34</v>
      </c>
      <c r="I14">
        <f>AVERAGE(G7:J9)</f>
        <v>80.22875895529295</v>
      </c>
    </row>
    <row r="15" spans="2:9" ht="13.5">
      <c r="B15">
        <f>G3-B3</f>
        <v>0.8000000000000007</v>
      </c>
      <c r="C15">
        <f>H3-C3</f>
        <v>0.9000000000000004</v>
      </c>
      <c r="D15">
        <f>I3-D3</f>
        <v>1.8000000000000007</v>
      </c>
      <c r="E15">
        <f>J3-E3</f>
        <v>0.8999999999999999</v>
      </c>
      <c r="I15">
        <f>GEOMEAN(G7:J9)</f>
        <v>79.39761733428217</v>
      </c>
    </row>
    <row r="16" spans="2:5" ht="12.75">
      <c r="B16">
        <f>G4-B4</f>
        <v>1.7000000000000002</v>
      </c>
      <c r="C16">
        <f>H4-C4</f>
        <v>1.2000000000000002</v>
      </c>
      <c r="D16">
        <f>I4-D4</f>
        <v>1.4999999999999996</v>
      </c>
      <c r="E16">
        <f>J4-E4</f>
        <v>1.1000000000000005</v>
      </c>
    </row>
    <row r="17" spans="2:8" ht="12.75">
      <c r="B17" s="2"/>
      <c r="C17" s="2" t="s">
        <v>6</v>
      </c>
      <c r="D17" s="2" t="s">
        <v>7</v>
      </c>
      <c r="E17" s="2" t="s">
        <v>8</v>
      </c>
      <c r="F17" s="2" t="s">
        <v>9</v>
      </c>
      <c r="G17" s="2" t="s">
        <v>10</v>
      </c>
      <c r="H17" s="2" t="s">
        <v>11</v>
      </c>
    </row>
    <row r="18" spans="1:8" ht="12.75">
      <c r="A18">
        <v>1</v>
      </c>
      <c r="B18" s="3" t="str">
        <f>"0 - "&amp;A18</f>
        <v>0 - 1</v>
      </c>
      <c r="C18">
        <f>FREQUENCY($B$14:$E$16,A18)</f>
        <v>5</v>
      </c>
      <c r="D18">
        <f>C18</f>
        <v>5</v>
      </c>
      <c r="E18">
        <f>D18/$C$22</f>
        <v>0.4166666666666667</v>
      </c>
      <c r="F18">
        <f>E18*100</f>
        <v>41.66666666666667</v>
      </c>
      <c r="G18">
        <f>C18/$C$22</f>
        <v>0.4166666666666667</v>
      </c>
      <c r="H18">
        <f>G18*100</f>
        <v>41.66666666666667</v>
      </c>
    </row>
    <row r="19" spans="1:8" ht="12.75">
      <c r="A19">
        <v>2</v>
      </c>
      <c r="B19" s="3" t="str">
        <f>A18&amp;" - "&amp;A19</f>
        <v>1 - 2</v>
      </c>
      <c r="C19">
        <f>FREQUENCY($B$14:$E$16,A19)</f>
        <v>11</v>
      </c>
      <c r="D19">
        <f>C19-C18</f>
        <v>6</v>
      </c>
      <c r="E19">
        <f>D19/$C$22</f>
        <v>0.5</v>
      </c>
      <c r="F19">
        <f>E19*100</f>
        <v>50</v>
      </c>
      <c r="G19">
        <f>C19/$C$22</f>
        <v>0.9166666666666666</v>
      </c>
      <c r="H19">
        <f>G19*100</f>
        <v>91.66666666666666</v>
      </c>
    </row>
    <row r="20" spans="1:8" ht="12.75">
      <c r="A20">
        <v>3</v>
      </c>
      <c r="B20" s="3" t="str">
        <f>A19&amp;" - "&amp;A20</f>
        <v>2 - 3</v>
      </c>
      <c r="C20">
        <f>FREQUENCY($B$14:$E$16,A20)</f>
        <v>12</v>
      </c>
      <c r="D20">
        <f>C20-C19</f>
        <v>1</v>
      </c>
      <c r="E20">
        <f>D20/$C$22</f>
        <v>0.08333333333333333</v>
      </c>
      <c r="F20">
        <f>E20*100</f>
        <v>8.333333333333332</v>
      </c>
      <c r="G20">
        <f>C20/$C$22</f>
        <v>1</v>
      </c>
      <c r="H20">
        <f>G20*100</f>
        <v>100</v>
      </c>
    </row>
    <row r="22" spans="2:3" ht="12.75">
      <c r="B22" t="s">
        <v>12</v>
      </c>
      <c r="C22">
        <f>SUM(D18:D20)</f>
        <v>12</v>
      </c>
    </row>
    <row r="24" spans="1:2" ht="12.75">
      <c r="A24" t="s">
        <v>13</v>
      </c>
      <c r="B24">
        <f>MIN(B14:E16)</f>
        <v>0.09999999999999964</v>
      </c>
    </row>
    <row r="25" spans="1:2" ht="12.75">
      <c r="A25" t="s">
        <v>14</v>
      </c>
      <c r="B25">
        <f>MAX(B14:E16)</f>
        <v>2.1000000000000005</v>
      </c>
    </row>
    <row r="26" spans="1:2" ht="12.75">
      <c r="A26" t="s">
        <v>15</v>
      </c>
      <c r="B26">
        <f>B25-B24</f>
        <v>2.000000000000001</v>
      </c>
    </row>
    <row r="27" spans="1:2" ht="12.75">
      <c r="A27" t="s">
        <v>16</v>
      </c>
      <c r="B27">
        <f>AVERAGE(B14:E16)</f>
        <v>1.1833333333333336</v>
      </c>
    </row>
    <row r="28" spans="1:2" ht="12.75">
      <c r="A28" t="s">
        <v>18</v>
      </c>
      <c r="B28">
        <f>MEDIAN(B14:E16)</f>
        <v>1.1500000000000004</v>
      </c>
    </row>
    <row r="29" spans="1:3" ht="12.75">
      <c r="A29" t="s">
        <v>19</v>
      </c>
      <c r="B29">
        <f>GEOMEAN(B14:E16)</f>
        <v>0.9659157375388883</v>
      </c>
      <c r="C29">
        <f>IF(B29&gt;B27,"*","")</f>
      </c>
    </row>
    <row r="30" spans="1:3" ht="12.75">
      <c r="A30" t="s">
        <v>20</v>
      </c>
      <c r="B30">
        <f>HARMEAN(B14:E16)</f>
        <v>0.5962349415851319</v>
      </c>
      <c r="C30">
        <f>IF(B30&gt;B29,"*","")</f>
      </c>
    </row>
    <row r="31" spans="1:2" ht="12.75">
      <c r="A31" t="s">
        <v>21</v>
      </c>
      <c r="B31">
        <f>DEVSQ(B14:E16)</f>
        <v>3.7166666666666686</v>
      </c>
    </row>
    <row r="32" spans="1:2" ht="12.75">
      <c r="A32" t="s">
        <v>22</v>
      </c>
      <c r="B32">
        <f>B31/COUNTA(B14:E16)</f>
        <v>0.3097222222222224</v>
      </c>
    </row>
    <row r="33" spans="1:2" ht="12.75">
      <c r="A33" t="s">
        <v>23</v>
      </c>
      <c r="B33">
        <f>SQRT(B32)</f>
        <v>0.5565269285688001</v>
      </c>
    </row>
    <row r="34" spans="1:3" ht="12.75">
      <c r="A34" t="s">
        <v>24</v>
      </c>
      <c r="B34">
        <f>B33/B27</f>
        <v>0.4703044466778592</v>
      </c>
      <c r="C34">
        <f>B34*100</f>
        <v>47.03044466778592</v>
      </c>
    </row>
    <row r="35" spans="1:2" ht="12.75">
      <c r="A35" t="s">
        <v>25</v>
      </c>
      <c r="B35">
        <f>B31/(COUNTA(B14:E16)-1)</f>
        <v>0.33787878787878806</v>
      </c>
    </row>
    <row r="36" spans="1:2" ht="12.75">
      <c r="A36" t="s">
        <v>26</v>
      </c>
      <c r="B36">
        <f>SQRT(B35)</f>
        <v>0.5812734192088849</v>
      </c>
    </row>
    <row r="37" spans="1:3" ht="12.75">
      <c r="A37" t="s">
        <v>27</v>
      </c>
      <c r="B37">
        <f>B36/B27</f>
        <v>0.4912169739793392</v>
      </c>
      <c r="C37">
        <f>B37*100</f>
        <v>49.12169739793392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Roman,Standard"&amp;12&amp;A</oddHeader>
    <oddFooter>&amp;C&amp;"Times New Roman,Standard"&amp;12Pagina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D1">
      <selection activeCell="B13" sqref="B13"/>
    </sheetView>
  </sheetViews>
  <sheetFormatPr defaultColWidth="11.421875" defaultRowHeight="12.75"/>
  <cols>
    <col min="1" max="3" width="18.28125" style="0" customWidth="1"/>
    <col min="4" max="16384" width="11.57421875" style="0" customWidth="1"/>
  </cols>
  <sheetData>
    <row r="1" spans="1:3" ht="24.75">
      <c r="A1" s="5" t="s">
        <v>35</v>
      </c>
      <c r="B1" s="5" t="s">
        <v>36</v>
      </c>
      <c r="C1" s="5" t="s">
        <v>37</v>
      </c>
    </row>
    <row r="2" spans="1:3" ht="22.5">
      <c r="A2" s="6">
        <v>1</v>
      </c>
      <c r="B2" s="6">
        <f ca="1">INT(RAND()*60+170)/10</f>
        <v>22.7</v>
      </c>
      <c r="C2" s="6">
        <f ca="1">ROUND(B2*(0.55+(INT(RAND()*0.4))),1)</f>
        <v>12.5</v>
      </c>
    </row>
    <row r="3" spans="1:3" ht="22.5">
      <c r="A3" s="6">
        <v>2</v>
      </c>
      <c r="B3" s="6">
        <f ca="1">INT(RAND()*60+170)/10</f>
        <v>19.8</v>
      </c>
      <c r="C3" s="6">
        <f ca="1">ROUND(B3*(0.55+(INT(RAND()*0.4))),1)</f>
        <v>10.9</v>
      </c>
    </row>
    <row r="4" spans="1:3" ht="22.5">
      <c r="A4" s="6">
        <v>3</v>
      </c>
      <c r="B4" s="6">
        <f ca="1">INT(RAND()*60+170)/10</f>
        <v>21.9</v>
      </c>
      <c r="C4" s="6">
        <f ca="1">ROUND(B4*(0.55+(INT(RAND()*0.4))),1)</f>
        <v>12</v>
      </c>
    </row>
    <row r="5" spans="1:3" ht="22.5">
      <c r="A5" s="6">
        <v>4</v>
      </c>
      <c r="B5" s="6">
        <f ca="1">INT(RAND()*60+170)/10</f>
        <v>19.7</v>
      </c>
      <c r="C5" s="6">
        <f ca="1">ROUND(B5*(0.55+(INT(RAND()*0.4))),1)</f>
        <v>10.8</v>
      </c>
    </row>
    <row r="6" spans="1:3" ht="22.5">
      <c r="A6" s="6">
        <v>5</v>
      </c>
      <c r="B6" s="6">
        <f ca="1">INT(RAND()*60+170)/10</f>
        <v>22.8</v>
      </c>
      <c r="C6" s="6">
        <f ca="1">ROUND(B6*(0.55+(INT(RAND()*0.4))),1)</f>
        <v>12.5</v>
      </c>
    </row>
    <row r="7" spans="1:3" ht="22.5">
      <c r="A7" s="6">
        <v>6</v>
      </c>
      <c r="B7" s="6">
        <f ca="1">INT(RAND()*60+170)/10</f>
        <v>17.9</v>
      </c>
      <c r="C7" s="6">
        <f ca="1">ROUND(B7*(0.55+(INT(RAND()*0.4))),1)</f>
        <v>9.8</v>
      </c>
    </row>
    <row r="8" spans="1:3" ht="22.5">
      <c r="A8" s="6">
        <v>7</v>
      </c>
      <c r="B8" s="6">
        <f ca="1">INT(RAND()*60+170)/10</f>
        <v>19</v>
      </c>
      <c r="C8" s="6">
        <f ca="1">ROUND(B8*(0.55+(INT(RAND()*0.4))),1)</f>
        <v>10.5</v>
      </c>
    </row>
    <row r="9" spans="1:3" ht="22.5">
      <c r="A9" s="6">
        <v>8</v>
      </c>
      <c r="B9" s="6">
        <f ca="1">INT(RAND()*60+170)/10</f>
        <v>22.5</v>
      </c>
      <c r="C9" s="6">
        <f ca="1">ROUND(B9*(0.55+(INT(RAND()*0.4))),1)</f>
        <v>12.4</v>
      </c>
    </row>
    <row r="10" spans="1:3" ht="22.5">
      <c r="A10" s="6">
        <v>9</v>
      </c>
      <c r="B10" s="6">
        <f ca="1">INT(RAND()*60+170)/10</f>
        <v>17</v>
      </c>
      <c r="C10" s="6">
        <f ca="1">ROUND(B10*(0.55+(INT(RAND()*0.4))),1)</f>
        <v>9.4</v>
      </c>
    </row>
    <row r="11" spans="1:3" ht="22.5">
      <c r="A11" s="6">
        <v>10</v>
      </c>
      <c r="B11" s="6">
        <f ca="1">INT(RAND()*60+170)/10</f>
        <v>20.9</v>
      </c>
      <c r="C11" s="6">
        <f ca="1">ROUND(B11*(0.55+(INT(RAND()*0.4))),1)</f>
        <v>11.5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Roman,Standard"&amp;12&amp;A</oddHeader>
    <oddFooter>&amp;C&amp;"Times New Roman,Standard"&amp;12Pagina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2013-10-15T08:47:14Z</dcterms:created>
  <dcterms:modified xsi:type="dcterms:W3CDTF">2013-10-15T14:18:56Z</dcterms:modified>
  <cp:category/>
  <cp:version/>
  <cp:contentType/>
  <cp:contentStatus/>
  <cp:revision>2</cp:revision>
</cp:coreProperties>
</file>